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Ravi Kirtrai Babani\"/>
    </mc:Choice>
  </mc:AlternateContent>
  <xr:revisionPtr revIDLastSave="0" documentId="13_ncr:1_{8A014521-0C91-44EC-A8A2-DAB37A4E23A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8" i="4" l="1"/>
  <c r="Q2" i="4"/>
  <c r="Q23" i="4"/>
  <c r="Q22" i="4"/>
  <c r="H21" i="4" l="1"/>
  <c r="Q12" i="4" l="1"/>
  <c r="P12" i="4"/>
  <c r="P11" i="4"/>
  <c r="Q11" i="4" s="1"/>
  <c r="Q10" i="4"/>
  <c r="P10" i="4"/>
  <c r="P9" i="4"/>
  <c r="Q9" i="4" s="1"/>
  <c r="Q8" i="4"/>
  <c r="P7" i="4"/>
  <c r="P6" i="4"/>
  <c r="Q5" i="4"/>
  <c r="Q4" i="4"/>
  <c r="Q3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<sst xmlns="http://schemas.openxmlformats.org/spreadsheetml/2006/main" count="31" uniqueCount="23">
  <si>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</si>
  <si>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</si>
  <si>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</si>
  <si>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</si>
  <si>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</si>
  <si>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</si>
  <si>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</si>
  <si>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</si>
  <si>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</si>
  <si>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</si>
  <si>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</si>
  <si>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</si>
  <si>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</si>
  <si>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404, 4th floor,Bldg. No. 21. Oshwara gulmohar chsl,mhada oshiwara, andheri west</t>
  </si>
  <si>
    <t>MOU - 19.09.2023 - 2.14 cr</t>
  </si>
  <si>
    <t>bua</t>
  </si>
  <si>
    <t>rate</t>
  </si>
  <si>
    <t>fmv</t>
  </si>
  <si>
    <t>mca</t>
  </si>
  <si>
    <t>bal</t>
  </si>
  <si>
    <t>mhada oshiwara</t>
  </si>
  <si>
    <t>03.08.23</t>
  </si>
  <si>
    <t>Allot letter - 1998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</si>
</sst>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152400</xdr:rowOff>
    </xdr:from>
    <xdr:to>
      <xdr:col>24</xdr:col>
      <xdr:colOff>514350</xdr:colOff>
      <xdr:row>53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8BF78D-1577-43EE-AC3C-76FE305160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38" r="20511" b="4988"/>
        <a:stretch/>
      </xdr:blipFill>
      <xdr:spPr>
        <a:xfrm>
          <a:off x="609600" y="914400"/>
          <a:ext cx="14535150" cy="9048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FAE871-8E0E-43A1-8895-FDD1CB6A3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5</xdr:row>
      <xdr:rowOff>180975</xdr:rowOff>
    </xdr:from>
    <xdr:to>
      <xdr:col>27</xdr:col>
      <xdr:colOff>295275</xdr:colOff>
      <xdr:row>50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74A02F-3266-489E-B26A-02B5641625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3" t="7038" r="13479" b="11378"/>
        <a:stretch/>
      </xdr:blipFill>
      <xdr:spPr>
        <a:xfrm>
          <a:off x="990600" y="1133475"/>
          <a:ext cx="15763875" cy="8391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39E000-3B0F-4236-A119-EF95D2AAA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504824</xdr:colOff>
      <xdr:row>9</xdr:row>
      <xdr:rowOff>38099</xdr:rowOff>
    </xdr:from>
    <xdr:to>
      <xdr:col>24</xdr:col>
      <xdr:colOff>419100</xdr:colOff>
      <xdr:row>56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D93B88-9CDC-48DC-8218-3ED8CD874C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409" t="7222" r="22385" b="4618"/>
        <a:stretch/>
      </xdr:blipFill>
      <xdr:spPr>
        <a:xfrm>
          <a:off x="4772024" y="1752599"/>
          <a:ext cx="10277476" cy="90678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295275</xdr:colOff>
      <xdr:row>3</xdr:row>
      <xdr:rowOff>171451</xdr:rowOff>
    </xdr:from>
    <xdr:to>
      <xdr:col>29</xdr:col>
      <xdr:colOff>352425</xdr:colOff>
      <xdr:row>51</xdr:row>
      <xdr:rowOff>57151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7A0B6A-1A86-4D4A-BD31-8FCD16DA23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618" t="7222" r="21397" b="4989"/>
        <a:stretch/>
      </xdr:blipFill>
      <xdr:spPr>
        <a:xfrm>
          <a:off x="7610475" y="742951"/>
          <a:ext cx="10420350" cy="9029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0C72CD-3C8B-4684-AF12-B530DC4A4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G26" sqref="G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780</v>
      </c>
      <c r="C2" s="4">
        <f>B2*1.2</f>
        <v>936</v>
      </c>
      <c r="D2" s="4">
        <f t="shared" ref="D2:D13" si="2">C2*1.2</f>
        <v>1123.2</v>
      </c>
      <c r="E2" s="5">
        <f t="shared" ref="E2:E13" si="3">R2</f>
        <v>24000000</v>
      </c>
      <c r="F2" s="10">
        <f t="shared" ref="F2:F13" si="4">ROUND((E2/B2),0)</f>
        <v>30769</v>
      </c>
      <c r="G2" s="15">
        <f t="shared" ref="G2:G13" si="5">ROUND((E2/C2),0)</f>
        <v>25641</v>
      </c>
      <c r="H2" s="10">
        <f t="shared" ref="H2:H13" si="6">ROUND((E2/D2),0)</f>
        <v>21368</v>
      </c>
      <c r="I2" s="4" t="e">
        <f>#REF!</f>
        <v>#REF!</v>
      </c>
      <c r="J2" s="4" t="str">
        <f t="shared" ref="J2:J13" si="7">S2</f>
        <v>mhada oshiwara</v>
      </c>
      <c r="O2">
        <v>0</v>
      </c>
      <c r="P2">
        <v>936</v>
      </c>
      <c r="Q2">
        <f t="shared" ref="Q2:Q12" si="8">P2/1.2</f>
        <v>780</v>
      </c>
      <c r="R2" s="2">
        <v>24000000</v>
      </c>
      <c r="S2" t="s">
        <v>20</v>
      </c>
      <c r="T2" s="8"/>
    </row>
    <row r="3" spans="1:20" x14ac:dyDescent="0.25">
      <c r="A3" s="4">
        <f t="shared" si="0"/>
        <v>0</v>
      </c>
      <c r="B3" s="4">
        <f t="shared" si="1"/>
        <v>696.66666666666674</v>
      </c>
      <c r="C3" s="4">
        <f t="shared" ref="C3:C15" si="9">B3*1.2</f>
        <v>836.00000000000011</v>
      </c>
      <c r="D3" s="4">
        <f t="shared" si="2"/>
        <v>1003.2</v>
      </c>
      <c r="E3" s="5">
        <f t="shared" si="3"/>
        <v>25000000</v>
      </c>
      <c r="F3" s="10">
        <f t="shared" si="4"/>
        <v>35885</v>
      </c>
      <c r="G3" s="10">
        <f t="shared" si="5"/>
        <v>29904</v>
      </c>
      <c r="H3" s="10">
        <f t="shared" si="6"/>
        <v>24920</v>
      </c>
      <c r="I3" s="4" t="e">
        <f>#REF!</f>
        <v>#REF!</v>
      </c>
      <c r="J3" s="4" t="str">
        <f t="shared" si="7"/>
        <v>mhada oshiwara</v>
      </c>
      <c r="O3">
        <v>0</v>
      </c>
      <c r="P3">
        <v>836</v>
      </c>
      <c r="Q3">
        <f t="shared" si="8"/>
        <v>696.66666666666674</v>
      </c>
      <c r="R3" s="2">
        <v>25000000</v>
      </c>
      <c r="S3" s="8" t="s">
        <v>20</v>
      </c>
      <c r="T3" s="8"/>
    </row>
    <row r="4" spans="1:20" x14ac:dyDescent="0.25">
      <c r="A4" s="4">
        <f t="shared" si="0"/>
        <v>0</v>
      </c>
      <c r="B4" s="4">
        <f t="shared" si="1"/>
        <v>773.33333333333337</v>
      </c>
      <c r="C4" s="4">
        <f t="shared" si="9"/>
        <v>928</v>
      </c>
      <c r="D4" s="4">
        <f t="shared" si="2"/>
        <v>1113.5999999999999</v>
      </c>
      <c r="E4" s="5">
        <f t="shared" si="3"/>
        <v>22000000</v>
      </c>
      <c r="F4" s="10">
        <f t="shared" si="4"/>
        <v>28448</v>
      </c>
      <c r="G4" s="15">
        <f t="shared" si="5"/>
        <v>23707</v>
      </c>
      <c r="H4" s="10">
        <f t="shared" si="6"/>
        <v>19756</v>
      </c>
      <c r="I4" s="4" t="e">
        <f>#REF!</f>
        <v>#REF!</v>
      </c>
      <c r="J4" s="4" t="str">
        <f t="shared" si="7"/>
        <v>mhada oshiwara</v>
      </c>
      <c r="O4">
        <v>0</v>
      </c>
      <c r="P4">
        <v>928</v>
      </c>
      <c r="Q4">
        <f t="shared" si="8"/>
        <v>773.33333333333337</v>
      </c>
      <c r="R4" s="2">
        <v>22000000</v>
      </c>
      <c r="S4" s="8" t="s">
        <v>20</v>
      </c>
      <c r="T4" s="8"/>
    </row>
    <row r="5" spans="1:20" x14ac:dyDescent="0.25">
      <c r="A5" s="4">
        <f t="shared" si="0"/>
        <v>0</v>
      </c>
      <c r="B5" s="4">
        <f t="shared" si="1"/>
        <v>808.33333333333337</v>
      </c>
      <c r="C5" s="4">
        <f t="shared" si="9"/>
        <v>970</v>
      </c>
      <c r="D5" s="4">
        <f t="shared" si="2"/>
        <v>1164</v>
      </c>
      <c r="E5" s="5">
        <f t="shared" si="3"/>
        <v>28000000</v>
      </c>
      <c r="F5" s="10">
        <f t="shared" si="4"/>
        <v>34639</v>
      </c>
      <c r="G5" s="10">
        <f t="shared" si="5"/>
        <v>28866</v>
      </c>
      <c r="H5" s="10">
        <f t="shared" si="6"/>
        <v>24055</v>
      </c>
      <c r="I5" s="4" t="e">
        <f>#REF!</f>
        <v>#REF!</v>
      </c>
      <c r="J5" s="4" t="str">
        <f t="shared" si="7"/>
        <v>mhada oshiwara</v>
      </c>
      <c r="O5">
        <v>0</v>
      </c>
      <c r="P5">
        <v>970</v>
      </c>
      <c r="Q5">
        <f t="shared" si="8"/>
        <v>808.33333333333337</v>
      </c>
      <c r="R5" s="2">
        <v>28000000</v>
      </c>
      <c r="S5" s="8" t="s">
        <v>20</v>
      </c>
      <c r="T5" s="8"/>
    </row>
    <row r="6" spans="1:20" x14ac:dyDescent="0.25">
      <c r="A6" s="4">
        <f t="shared" si="0"/>
        <v>0</v>
      </c>
      <c r="B6" s="4">
        <f t="shared" si="1"/>
        <v>750</v>
      </c>
      <c r="C6" s="4">
        <f t="shared" si="9"/>
        <v>900</v>
      </c>
      <c r="D6" s="4">
        <f t="shared" si="2"/>
        <v>1080</v>
      </c>
      <c r="E6" s="5">
        <f t="shared" si="3"/>
        <v>21000000</v>
      </c>
      <c r="F6" s="10">
        <f t="shared" si="4"/>
        <v>28000</v>
      </c>
      <c r="G6" s="15">
        <f t="shared" si="5"/>
        <v>23333</v>
      </c>
      <c r="H6" s="10">
        <f t="shared" si="6"/>
        <v>19444</v>
      </c>
      <c r="I6" s="4" t="e">
        <f>#REF!</f>
        <v>#REF!</v>
      </c>
      <c r="J6" s="4" t="str">
        <f t="shared" si="7"/>
        <v>mhada oshiwara</v>
      </c>
      <c r="O6">
        <v>0</v>
      </c>
      <c r="P6">
        <f t="shared" ref="P6:P12" si="10">O6/1.2</f>
        <v>0</v>
      </c>
      <c r="Q6">
        <v>750</v>
      </c>
      <c r="R6" s="2">
        <v>21000000</v>
      </c>
      <c r="S6" s="8" t="s">
        <v>20</v>
      </c>
      <c r="T6" s="8"/>
    </row>
    <row r="7" spans="1:20" x14ac:dyDescent="0.25">
      <c r="A7" s="4">
        <f t="shared" si="0"/>
        <v>0</v>
      </c>
      <c r="B7" s="4">
        <f t="shared" si="1"/>
        <v>740</v>
      </c>
      <c r="C7" s="4">
        <f t="shared" si="9"/>
        <v>888</v>
      </c>
      <c r="D7" s="4">
        <f t="shared" si="2"/>
        <v>1065.5999999999999</v>
      </c>
      <c r="E7" s="5">
        <f t="shared" si="3"/>
        <v>18000000</v>
      </c>
      <c r="F7" s="10">
        <f t="shared" si="4"/>
        <v>24324</v>
      </c>
      <c r="G7" s="15">
        <f t="shared" si="5"/>
        <v>20270</v>
      </c>
      <c r="H7" s="10">
        <f t="shared" si="6"/>
        <v>16892</v>
      </c>
      <c r="I7" s="4" t="e">
        <f>#REF!</f>
        <v>#REF!</v>
      </c>
      <c r="J7" s="4" t="str">
        <f t="shared" si="7"/>
        <v>mhada oshiwara</v>
      </c>
      <c r="O7">
        <v>0</v>
      </c>
      <c r="P7">
        <f t="shared" si="10"/>
        <v>0</v>
      </c>
      <c r="Q7">
        <v>740</v>
      </c>
      <c r="R7" s="2">
        <v>18000000</v>
      </c>
      <c r="S7" s="8" t="s">
        <v>20</v>
      </c>
      <c r="T7" s="8"/>
    </row>
    <row r="8" spans="1:20" x14ac:dyDescent="0.25">
      <c r="A8" s="4">
        <f t="shared" si="0"/>
        <v>0</v>
      </c>
      <c r="B8" s="4">
        <f t="shared" si="1"/>
        <v>454.42019999999997</v>
      </c>
      <c r="C8" s="4">
        <f t="shared" si="9"/>
        <v>545.30423999999994</v>
      </c>
      <c r="D8" s="4">
        <f t="shared" si="2"/>
        <v>654.3650879999999</v>
      </c>
      <c r="E8" s="5">
        <f t="shared" si="3"/>
        <v>9500000</v>
      </c>
      <c r="F8" s="10">
        <f t="shared" si="4"/>
        <v>20906</v>
      </c>
      <c r="G8" s="10">
        <f t="shared" si="5"/>
        <v>17421</v>
      </c>
      <c r="H8" s="10">
        <f t="shared" si="6"/>
        <v>14518</v>
      </c>
      <c r="I8" s="4" t="e">
        <f>#REF!</f>
        <v>#REF!</v>
      </c>
      <c r="J8" s="4" t="str">
        <f t="shared" si="7"/>
        <v>03.08.23</v>
      </c>
      <c r="O8">
        <v>0</v>
      </c>
      <c r="P8">
        <f>50.66*10.764</f>
        <v>545.30423999999994</v>
      </c>
      <c r="Q8">
        <f t="shared" si="8"/>
        <v>454.42019999999997</v>
      </c>
      <c r="R8" s="2">
        <v>9500000</v>
      </c>
      <c r="S8" s="8" t="s">
        <v>21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15</v>
      </c>
      <c r="H19">
        <v>927</v>
      </c>
    </row>
    <row r="20" spans="7:24" x14ac:dyDescent="0.25">
      <c r="G20" t="s">
        <v>16</v>
      </c>
      <c r="H20">
        <v>24000</v>
      </c>
      <c r="P20" t="s">
        <v>18</v>
      </c>
      <c r="Q20">
        <v>713</v>
      </c>
    </row>
    <row r="21" spans="7:24" x14ac:dyDescent="0.25">
      <c r="G21" t="s">
        <v>17</v>
      </c>
      <c r="H21">
        <f>H20*H19</f>
        <v>22248000</v>
      </c>
      <c r="P21" t="s">
        <v>19</v>
      </c>
      <c r="Q21">
        <v>37</v>
      </c>
    </row>
    <row r="22" spans="7:24" x14ac:dyDescent="0.25">
      <c r="G22" s="6"/>
      <c r="H22" s="6"/>
      <c r="Q22">
        <f>Q21+Q20</f>
        <v>750</v>
      </c>
    </row>
    <row r="23" spans="7:24" x14ac:dyDescent="0.25">
      <c r="Q23">
        <f>H19/Q22</f>
        <v>1.236</v>
      </c>
    </row>
    <row r="24" spans="7:24" x14ac:dyDescent="0.25">
      <c r="G24" t="s">
        <v>14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22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E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D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2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D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J4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2023-10-18T09:30:29Z</dcterms:modified>
</cp:coreProperties>
</file>