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_RACPC Sion_Shilpa Sutre\"/>
    </mc:Choice>
  </mc:AlternateContent>
  <xr:revisionPtr revIDLastSave="0" documentId="13_ncr:1_{665D5B86-D296-48AC-8F46-9180B836A13E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G38" i="4"/>
  <c r="G36" i="4"/>
  <c r="D35" i="4"/>
  <c r="C5" i="25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P9" i="4"/>
  <c r="B9" i="4" s="1"/>
  <c r="C9" i="4" s="1"/>
  <c r="D9" i="4" s="1"/>
  <c r="P10" i="4"/>
  <c r="B10" i="4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B14" i="4" s="1"/>
  <c r="C14" i="4" s="1"/>
  <c r="J14" i="4"/>
  <c r="I14" i="4"/>
  <c r="P13" i="4"/>
  <c r="B13" i="4" s="1"/>
  <c r="C13" i="4" s="1"/>
  <c r="D13" i="4" s="1"/>
  <c r="J13" i="4"/>
  <c r="I13" i="4"/>
  <c r="P12" i="4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E13" i="4"/>
  <c r="E12" i="4"/>
  <c r="E11" i="4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F14" i="4" l="1"/>
  <c r="H12" i="4"/>
  <c r="G11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/>
  <c r="C13" i="23" s="1"/>
  <c r="C16" i="23" s="1"/>
  <c r="C19" i="23" s="1"/>
  <c r="C25" i="23" l="1"/>
  <c r="C21" i="23"/>
  <c r="C20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<sst xmlns="http://schemas.openxmlformats.org/spreadsheetml/2006/main" count="146" uniqueCount="101">
  <si>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</si>
  <si>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</si>
  <si>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</si>
  <si>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</si>
  <si>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</si>
  <si>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</si>
  <si>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</si>
  <si>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</si>
  <si>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</si>
  <si>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</si>
  <si>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</si>
  <si>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</si>
  <si>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</si>
  <si>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</si>
  <si>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</si>
  <si>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</si>
  <si>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</si>
  <si>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</si>
  <si>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</si>
  <si>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</si>
  <si>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</si>
  <si>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</si>
  <si>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</si>
  <si>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</si>
  <si>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</si>
  <si>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</si>
  <si>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</si>
  <si>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</si>
  <si>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</si>
  <si>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</si>
  <si>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</si>
  <si>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</si>
  <si>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</si>
  <si>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</si>
  <si>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</si>
  <si>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</si>
  <si>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</si>
  <si>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</si>
  <si>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</si>
  <si>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</si>
  <si>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</si>
  <si>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</si>
  <si>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</si>
  <si>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</si>
  <si>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</si>
  <si>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</si>
  <si>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</si>
  <si>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</si>
  <si>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</si>
  <si>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</si>
  <si>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</si>
  <si>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</si>
  <si>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</si>
  <si>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</si>
  <si>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</si>
  <si>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</si>
  <si>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</si>
  <si>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</si>
  <si>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</si>
  <si>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</si>
  <si>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</si>
  <si>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</si>
  <si>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</si>
  <si>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</si>
  <si>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</si>
  <si>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</si>
  <si>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</si>
  <si>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</si>
  <si>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</si>
  <si>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</si>
  <si>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</si>
  <si>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</si>
  <si>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</si>
  <si>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</si>
  <si>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</si>
  <si>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</si>
  <si>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</si>
  <si>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</si>
  <si>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</si>
  <si>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</si>
  <si>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</si>
  <si>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</si>
  <si>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</si>
  <si>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23.05.2022</t>
  </si>
  <si>
    <t>IGR-17.04.23</t>
  </si>
  <si>
    <t>IGR-31.01.23</t>
  </si>
  <si>
    <t>IGR-31.08.23</t>
  </si>
  <si>
    <t>IGR-03.10.22</t>
  </si>
  <si>
    <t>IGR-16.12.22</t>
  </si>
  <si>
    <t>IGR-02.12.22</t>
  </si>
  <si>
    <t>IGR-27.10.22</t>
  </si>
  <si>
    <t>IGR-23.05.22</t>
  </si>
  <si>
    <t>IGR-19.05.22</t>
  </si>
  <si>
    <t>IGR-19.04.22</t>
  </si>
  <si>
    <t>IGR-21.03.22</t>
  </si>
  <si>
    <t>IGR-03.02.22</t>
  </si>
  <si>
    <t>PREV VAL - 21.06.2022</t>
  </si>
  <si>
    <t>KRISHNAKANT PANDAR</t>
  </si>
  <si>
    <t>ACA</t>
  </si>
  <si>
    <t>RATE</t>
  </si>
  <si>
    <t>Rajesh Ghadi  - 22 to 25 Lakh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</si>
</sst>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4" fontId="0" fillId="2" borderId="0" xfId="0" applyNumberFormat="1" applyFill="1"/>
    <xf numFmtId="0" fontId="1" fillId="2" borderId="0" xfId="0" applyFon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F0A05E-1164-8D30-70C8-85A31A28E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774D90-DCEE-B2E2-8021-128FC4321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FA453D-0ADE-6ABF-405C-20910D755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BB0B82-F28E-15F3-8FBA-AE0893D70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59CBE-3D06-125B-9F92-CF0D6F979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E5122F-BCA6-EA9A-B351-1F164A8D8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EA00AB-1A6F-6697-EB1C-43D51EC48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87C2AC-30F1-01A2-0552-200F0EBB2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B4643A-46BD-02E7-A82A-CE0E6D88F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BA4BA3-628E-60ED-FA02-CD1D74AC0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497418-C2C1-2F1F-D9B9-0B7D8E937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A0D3C8-9977-55F9-B747-001C33FF8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B94B1B-0B95-CD15-11CC-2DB1EB54A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8" sqref="C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76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82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77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78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79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80</v>
      </c>
      <c r="C8" s="57">
        <f>C7*D13%</f>
        <v>321094.09999999998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81</v>
      </c>
      <c r="C9" s="62">
        <f>C6+C8</f>
        <v>350494.1</v>
      </c>
      <c r="D9" s="63" t="s">
        <v>62</v>
      </c>
      <c r="E9" s="64">
        <f>C9/10.764</f>
        <v>32561.696395392046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2023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2023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0</v>
      </c>
      <c r="D13" s="70">
        <f>D12-C13</f>
        <v>100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9"/>
      <c r="L1" s="79"/>
      <c r="M1" s="79"/>
      <c r="N1" s="79"/>
      <c r="O1" s="79"/>
      <c r="P1" s="79"/>
      <c r="Q1" s="79"/>
      <c r="R1" s="79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tabSelected="1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5000</v>
      </c>
      <c r="D3" s="24" t="s">
        <v>75</v>
      </c>
      <c r="E3" s="6" t="s">
        <v>98</v>
      </c>
      <c r="F3" s="19"/>
    </row>
    <row r="4" spans="1:6" ht="30" x14ac:dyDescent="0.25">
      <c r="A4" s="23" t="s">
        <v>14</v>
      </c>
      <c r="B4" s="20"/>
      <c r="C4" s="21">
        <v>2500</v>
      </c>
      <c r="D4" s="24"/>
      <c r="F4" s="19"/>
    </row>
    <row r="5" spans="1:6" x14ac:dyDescent="0.25">
      <c r="A5" s="16" t="s">
        <v>15</v>
      </c>
      <c r="B5" s="20"/>
      <c r="C5" s="21">
        <f>C3-C4</f>
        <v>2500</v>
      </c>
      <c r="D5" s="24"/>
      <c r="F5" s="19"/>
    </row>
    <row r="6" spans="1:6" x14ac:dyDescent="0.25">
      <c r="A6" s="16" t="s">
        <v>16</v>
      </c>
      <c r="B6" s="20"/>
      <c r="C6" s="21">
        <f>C4</f>
        <v>2500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2023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2023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2500</v>
      </c>
      <c r="D13" s="24"/>
      <c r="F13" s="19"/>
    </row>
    <row r="14" spans="1:6" x14ac:dyDescent="0.25">
      <c r="A14" s="16" t="s">
        <v>15</v>
      </c>
      <c r="B14" s="20"/>
      <c r="C14" s="21">
        <f>C5</f>
        <v>2500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5000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ACA</v>
      </c>
      <c r="B18" s="7"/>
      <c r="C18" s="31">
        <v>485</v>
      </c>
      <c r="D18" s="26"/>
      <c r="F18" s="19"/>
    </row>
    <row r="19" spans="1:6" x14ac:dyDescent="0.25">
      <c r="A19" s="16" t="s">
        <v>73</v>
      </c>
      <c r="B19" s="6"/>
      <c r="C19" s="32">
        <f>C18*C16</f>
        <v>2425000</v>
      </c>
      <c r="D19" s="33"/>
      <c r="E19" s="70"/>
      <c r="F19" s="34"/>
    </row>
    <row r="20" spans="1:6" x14ac:dyDescent="0.25">
      <c r="A20" s="16" t="s">
        <v>24</v>
      </c>
      <c r="C20" s="35">
        <f>C19*85%</f>
        <v>2061250</v>
      </c>
      <c r="D20" s="32"/>
      <c r="F20" s="19"/>
    </row>
    <row r="21" spans="1:6" x14ac:dyDescent="0.25">
      <c r="A21" s="16" t="s">
        <v>25</v>
      </c>
      <c r="C21" s="35">
        <f>C19*70%</f>
        <v>1697500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1212500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5052.083333333333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F23" sqref="F2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485</v>
      </c>
      <c r="C2" s="4">
        <f t="shared" ref="C2:C16" si="1">B2*1.2</f>
        <v>582</v>
      </c>
      <c r="D2" s="4">
        <f t="shared" ref="D2:D16" si="2">C2*1.2</f>
        <v>698.4</v>
      </c>
      <c r="E2" s="5">
        <f t="shared" ref="E2:E16" si="3">R2</f>
        <v>2800000</v>
      </c>
      <c r="F2" s="78">
        <f t="shared" ref="F2:F15" si="4">ROUND((E2/B2),0)</f>
        <v>5773</v>
      </c>
      <c r="G2" s="78">
        <f t="shared" ref="G2:G15" si="5">ROUND((E2/C2),0)</f>
        <v>4811</v>
      </c>
      <c r="H2" s="78">
        <f t="shared" ref="H2:H15" si="6">ROUND((E2/D2),0)</f>
        <v>4009</v>
      </c>
      <c r="I2" s="78">
        <f t="shared" ref="I2:I15" si="7">T2</f>
        <v>0</v>
      </c>
      <c r="J2" s="78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485</v>
      </c>
      <c r="R2" s="77">
        <v>2800000</v>
      </c>
      <c r="S2" s="77" t="s">
        <v>84</v>
      </c>
    </row>
    <row r="3" spans="1:19" x14ac:dyDescent="0.25">
      <c r="A3" s="4">
        <v>2</v>
      </c>
      <c r="B3" s="4">
        <f t="shared" si="0"/>
        <v>485</v>
      </c>
      <c r="C3" s="4">
        <f t="shared" si="1"/>
        <v>582</v>
      </c>
      <c r="D3" s="4">
        <f t="shared" si="2"/>
        <v>698.4</v>
      </c>
      <c r="E3" s="5">
        <f t="shared" si="3"/>
        <v>1800000</v>
      </c>
      <c r="F3" s="78">
        <f t="shared" si="4"/>
        <v>3711</v>
      </c>
      <c r="G3" s="78">
        <f t="shared" si="5"/>
        <v>3093</v>
      </c>
      <c r="H3" s="78">
        <f t="shared" si="6"/>
        <v>2577</v>
      </c>
      <c r="I3" s="78">
        <f t="shared" si="7"/>
        <v>0</v>
      </c>
      <c r="J3" s="78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v>485</v>
      </c>
      <c r="R3" s="77">
        <v>1800000</v>
      </c>
      <c r="S3" s="77" t="s">
        <v>85</v>
      </c>
    </row>
    <row r="4" spans="1:19" x14ac:dyDescent="0.25">
      <c r="A4" s="4">
        <v>3</v>
      </c>
      <c r="B4" s="4">
        <f t="shared" si="0"/>
        <v>485</v>
      </c>
      <c r="C4" s="4">
        <f t="shared" si="1"/>
        <v>582</v>
      </c>
      <c r="D4" s="4">
        <f t="shared" si="2"/>
        <v>698.4</v>
      </c>
      <c r="E4" s="5">
        <f t="shared" si="3"/>
        <v>1800000</v>
      </c>
      <c r="F4" s="78">
        <f t="shared" si="4"/>
        <v>3711</v>
      </c>
      <c r="G4" s="78">
        <f t="shared" si="5"/>
        <v>3093</v>
      </c>
      <c r="H4" s="78">
        <f t="shared" si="6"/>
        <v>2577</v>
      </c>
      <c r="I4" s="78">
        <f t="shared" si="7"/>
        <v>0</v>
      </c>
      <c r="J4" s="78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485</v>
      </c>
      <c r="R4" s="77">
        <v>1800000</v>
      </c>
      <c r="S4" s="77" t="s">
        <v>85</v>
      </c>
    </row>
    <row r="5" spans="1:19" x14ac:dyDescent="0.25">
      <c r="A5" s="4">
        <v>4</v>
      </c>
      <c r="B5" s="4">
        <f t="shared" si="0"/>
        <v>485</v>
      </c>
      <c r="C5" s="4">
        <f t="shared" si="1"/>
        <v>582</v>
      </c>
      <c r="D5" s="4">
        <f t="shared" si="2"/>
        <v>698.4</v>
      </c>
      <c r="E5" s="5">
        <f t="shared" si="3"/>
        <v>1000000</v>
      </c>
      <c r="F5" s="4">
        <f t="shared" si="4"/>
        <v>2062</v>
      </c>
      <c r="G5" s="4">
        <f t="shared" si="5"/>
        <v>1718</v>
      </c>
      <c r="H5" s="4">
        <f t="shared" si="6"/>
        <v>1432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485</v>
      </c>
      <c r="R5" s="2">
        <v>1000000</v>
      </c>
      <c r="S5" s="2" t="s">
        <v>86</v>
      </c>
    </row>
    <row r="6" spans="1:19" x14ac:dyDescent="0.25">
      <c r="A6" s="4">
        <v>5</v>
      </c>
      <c r="B6" s="4">
        <f t="shared" si="0"/>
        <v>485</v>
      </c>
      <c r="C6" s="4">
        <f t="shared" si="1"/>
        <v>582</v>
      </c>
      <c r="D6" s="4">
        <f t="shared" si="2"/>
        <v>698.4</v>
      </c>
      <c r="E6" s="5">
        <f t="shared" si="3"/>
        <v>3302000</v>
      </c>
      <c r="F6" s="4">
        <f t="shared" si="4"/>
        <v>6808</v>
      </c>
      <c r="G6" s="4">
        <f t="shared" si="5"/>
        <v>5674</v>
      </c>
      <c r="H6" s="4">
        <f t="shared" si="6"/>
        <v>4728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v>485</v>
      </c>
      <c r="R6" s="2">
        <v>3302000</v>
      </c>
      <c r="S6" s="2" t="s">
        <v>87</v>
      </c>
    </row>
    <row r="7" spans="1:19" x14ac:dyDescent="0.25">
      <c r="A7" s="4">
        <v>6</v>
      </c>
      <c r="B7" s="4">
        <f t="shared" si="0"/>
        <v>485</v>
      </c>
      <c r="C7" s="4">
        <f t="shared" si="1"/>
        <v>582</v>
      </c>
      <c r="D7" s="4">
        <f t="shared" si="2"/>
        <v>698.4</v>
      </c>
      <c r="E7" s="5">
        <f t="shared" si="3"/>
        <v>2900000</v>
      </c>
      <c r="F7" s="78">
        <f t="shared" si="4"/>
        <v>5979</v>
      </c>
      <c r="G7" s="78">
        <f t="shared" si="5"/>
        <v>4983</v>
      </c>
      <c r="H7" s="78">
        <f t="shared" si="6"/>
        <v>4152</v>
      </c>
      <c r="I7" s="78">
        <f t="shared" si="7"/>
        <v>0</v>
      </c>
      <c r="J7" s="78">
        <f t="shared" si="8"/>
        <v>0</v>
      </c>
      <c r="K7" s="7"/>
      <c r="L7" s="7"/>
      <c r="M7" s="7"/>
      <c r="N7" s="7"/>
      <c r="O7" s="7">
        <v>0</v>
      </c>
      <c r="P7" s="7">
        <f t="shared" si="9"/>
        <v>0</v>
      </c>
      <c r="Q7" s="7">
        <v>485</v>
      </c>
      <c r="R7" s="77">
        <v>2900000</v>
      </c>
      <c r="S7" s="77" t="s">
        <v>88</v>
      </c>
    </row>
    <row r="8" spans="1:19" x14ac:dyDescent="0.25">
      <c r="A8" s="4">
        <v>7</v>
      </c>
      <c r="B8" s="4">
        <f t="shared" si="0"/>
        <v>485</v>
      </c>
      <c r="C8" s="4">
        <f t="shared" si="1"/>
        <v>582</v>
      </c>
      <c r="D8" s="4">
        <f t="shared" si="2"/>
        <v>698.4</v>
      </c>
      <c r="E8" s="5">
        <f t="shared" si="3"/>
        <v>2190000</v>
      </c>
      <c r="F8" s="78">
        <f t="shared" si="4"/>
        <v>4515</v>
      </c>
      <c r="G8" s="78">
        <f t="shared" si="5"/>
        <v>3763</v>
      </c>
      <c r="H8" s="78">
        <f t="shared" si="6"/>
        <v>3136</v>
      </c>
      <c r="I8" s="78">
        <f t="shared" si="7"/>
        <v>0</v>
      </c>
      <c r="J8" s="78">
        <f t="shared" si="8"/>
        <v>0</v>
      </c>
      <c r="K8" s="7"/>
      <c r="L8" s="7"/>
      <c r="M8" s="7"/>
      <c r="N8" s="7"/>
      <c r="O8" s="7">
        <v>0</v>
      </c>
      <c r="P8" s="7">
        <f t="shared" si="9"/>
        <v>0</v>
      </c>
      <c r="Q8" s="7">
        <v>485</v>
      </c>
      <c r="R8" s="77">
        <v>2190000</v>
      </c>
      <c r="S8" s="77" t="s">
        <v>89</v>
      </c>
    </row>
    <row r="9" spans="1:19" x14ac:dyDescent="0.25">
      <c r="A9" s="4">
        <v>8</v>
      </c>
      <c r="B9" s="4">
        <f t="shared" si="0"/>
        <v>485</v>
      </c>
      <c r="C9" s="4">
        <f t="shared" si="1"/>
        <v>582</v>
      </c>
      <c r="D9" s="4">
        <f t="shared" si="2"/>
        <v>698.4</v>
      </c>
      <c r="E9" s="5">
        <f t="shared" si="3"/>
        <v>3202000</v>
      </c>
      <c r="F9" s="4">
        <f t="shared" si="4"/>
        <v>6602</v>
      </c>
      <c r="G9" s="4">
        <f t="shared" si="5"/>
        <v>5502</v>
      </c>
      <c r="H9" s="4">
        <f t="shared" si="6"/>
        <v>4585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v>485</v>
      </c>
      <c r="R9" s="2">
        <v>3202000</v>
      </c>
      <c r="S9" s="2" t="s">
        <v>90</v>
      </c>
    </row>
    <row r="10" spans="1:19" x14ac:dyDescent="0.25">
      <c r="A10" s="4">
        <v>9</v>
      </c>
      <c r="B10" s="4">
        <f t="shared" si="0"/>
        <v>485</v>
      </c>
      <c r="C10" s="4">
        <f t="shared" si="1"/>
        <v>582</v>
      </c>
      <c r="D10" s="4">
        <f t="shared" si="2"/>
        <v>698.4</v>
      </c>
      <c r="E10" s="5">
        <f t="shared" si="3"/>
        <v>3202000</v>
      </c>
      <c r="F10" s="4">
        <f t="shared" si="4"/>
        <v>6602</v>
      </c>
      <c r="G10" s="4">
        <f t="shared" si="5"/>
        <v>5502</v>
      </c>
      <c r="H10" s="4">
        <f t="shared" si="6"/>
        <v>4585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v>485</v>
      </c>
      <c r="R10" s="2">
        <v>3202000</v>
      </c>
      <c r="S10" s="2" t="s">
        <v>91</v>
      </c>
    </row>
    <row r="11" spans="1:19" x14ac:dyDescent="0.25">
      <c r="A11" s="4">
        <v>10</v>
      </c>
      <c r="B11" s="4">
        <f t="shared" si="0"/>
        <v>485</v>
      </c>
      <c r="C11" s="4">
        <f t="shared" si="1"/>
        <v>582</v>
      </c>
      <c r="D11" s="4">
        <f t="shared" si="2"/>
        <v>698.4</v>
      </c>
      <c r="E11" s="5">
        <f t="shared" si="3"/>
        <v>3202000</v>
      </c>
      <c r="F11" s="4">
        <f t="shared" si="4"/>
        <v>6602</v>
      </c>
      <c r="G11" s="4">
        <f t="shared" si="5"/>
        <v>5502</v>
      </c>
      <c r="H11" s="4">
        <f t="shared" si="6"/>
        <v>4585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0">O11/1.2</f>
        <v>0</v>
      </c>
      <c r="Q11">
        <v>485</v>
      </c>
      <c r="R11" s="2">
        <v>3202000</v>
      </c>
      <c r="S11" s="2" t="s">
        <v>92</v>
      </c>
    </row>
    <row r="12" spans="1:19" x14ac:dyDescent="0.25">
      <c r="A12" s="4">
        <v>11</v>
      </c>
      <c r="B12" s="4">
        <f t="shared" si="0"/>
        <v>485</v>
      </c>
      <c r="C12" s="4">
        <f t="shared" si="1"/>
        <v>582</v>
      </c>
      <c r="D12" s="4">
        <f t="shared" si="2"/>
        <v>698.4</v>
      </c>
      <c r="E12" s="5">
        <f t="shared" si="3"/>
        <v>3302000</v>
      </c>
      <c r="F12" s="4">
        <f t="shared" si="4"/>
        <v>6808</v>
      </c>
      <c r="G12" s="4">
        <f t="shared" si="5"/>
        <v>5674</v>
      </c>
      <c r="H12" s="4">
        <f t="shared" si="6"/>
        <v>4728</v>
      </c>
      <c r="I12" s="4">
        <f t="shared" si="7"/>
        <v>0</v>
      </c>
      <c r="J12" s="4">
        <f t="shared" si="8"/>
        <v>0</v>
      </c>
      <c r="O12">
        <v>0</v>
      </c>
      <c r="P12">
        <f t="shared" si="10"/>
        <v>0</v>
      </c>
      <c r="Q12">
        <v>485</v>
      </c>
      <c r="R12" s="2">
        <v>3302000</v>
      </c>
      <c r="S12" s="2" t="s">
        <v>93</v>
      </c>
    </row>
    <row r="13" spans="1:19" x14ac:dyDescent="0.25">
      <c r="A13" s="4">
        <v>12</v>
      </c>
      <c r="B13" s="4">
        <f t="shared" si="0"/>
        <v>485</v>
      </c>
      <c r="C13" s="4">
        <f t="shared" si="1"/>
        <v>582</v>
      </c>
      <c r="D13" s="4">
        <f t="shared" si="2"/>
        <v>698.4</v>
      </c>
      <c r="E13" s="5">
        <f t="shared" si="3"/>
        <v>3202000</v>
      </c>
      <c r="F13" s="4">
        <f t="shared" si="4"/>
        <v>6602</v>
      </c>
      <c r="G13" s="4">
        <f t="shared" si="5"/>
        <v>5502</v>
      </c>
      <c r="H13" s="4">
        <f t="shared" si="6"/>
        <v>4585</v>
      </c>
      <c r="I13" s="4">
        <f t="shared" si="7"/>
        <v>0</v>
      </c>
      <c r="J13" s="4">
        <f t="shared" si="8"/>
        <v>0</v>
      </c>
      <c r="O13">
        <v>0</v>
      </c>
      <c r="P13">
        <f t="shared" si="10"/>
        <v>0</v>
      </c>
      <c r="Q13">
        <v>485</v>
      </c>
      <c r="R13" s="2">
        <v>3202000</v>
      </c>
      <c r="S13" s="2" t="s">
        <v>94</v>
      </c>
    </row>
    <row r="14" spans="1:19" x14ac:dyDescent="0.25">
      <c r="A14" s="4">
        <v>13</v>
      </c>
      <c r="B14" s="4">
        <f t="shared" si="0"/>
        <v>485</v>
      </c>
      <c r="C14" s="4">
        <f t="shared" si="1"/>
        <v>582</v>
      </c>
      <c r="D14" s="4">
        <f t="shared" si="2"/>
        <v>698.4</v>
      </c>
      <c r="E14" s="5">
        <f t="shared" si="3"/>
        <v>3202000</v>
      </c>
      <c r="F14" s="4">
        <f t="shared" si="4"/>
        <v>6602</v>
      </c>
      <c r="G14" s="4">
        <f t="shared" si="5"/>
        <v>5502</v>
      </c>
      <c r="H14" s="4">
        <f t="shared" si="6"/>
        <v>4585</v>
      </c>
      <c r="I14" s="4">
        <f t="shared" si="7"/>
        <v>0</v>
      </c>
      <c r="J14" s="4">
        <f t="shared" si="8"/>
        <v>0</v>
      </c>
      <c r="O14">
        <v>0</v>
      </c>
      <c r="P14">
        <f t="shared" si="10"/>
        <v>0</v>
      </c>
      <c r="Q14">
        <v>485</v>
      </c>
      <c r="R14" s="2">
        <v>3202000</v>
      </c>
      <c r="S14" s="2" t="s">
        <v>95</v>
      </c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0"/>
        <v>0</v>
      </c>
      <c r="Q15">
        <f t="shared" ref="Q15" si="11">P15/1.2</f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2">ROUND((E16/B16),0)</f>
        <v>#DIV/0!</v>
      </c>
      <c r="G16" s="4" t="e">
        <f t="shared" ref="G16" si="13">ROUND((E16/C16),0)</f>
        <v>#DIV/0!</v>
      </c>
      <c r="H16" s="4" t="e">
        <f t="shared" ref="H16" si="14">ROUND((E16/D16),0)</f>
        <v>#DIV/0!</v>
      </c>
      <c r="I16" s="4">
        <f t="shared" ref="I16" si="15">T16</f>
        <v>0</v>
      </c>
      <c r="J16" s="4">
        <f t="shared" ref="J16" si="16">U16</f>
        <v>0</v>
      </c>
      <c r="O16">
        <v>0</v>
      </c>
      <c r="P16">
        <f t="shared" ref="P16" si="17">O16/1.2</f>
        <v>0</v>
      </c>
      <c r="Q16">
        <f t="shared" ref="Q16" si="18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19">Q17</f>
        <v>0</v>
      </c>
      <c r="C17" s="4">
        <f t="shared" ref="C17:C21" si="20">B17*1.2</f>
        <v>0</v>
      </c>
      <c r="D17" s="4">
        <f t="shared" ref="D17:D21" si="21">C17*1.2</f>
        <v>0</v>
      </c>
      <c r="E17" s="5">
        <f t="shared" ref="E17:E21" si="22">R17</f>
        <v>0</v>
      </c>
      <c r="F17" s="4" t="e">
        <f t="shared" ref="F17" si="23">ROUND((E17/B17),0)</f>
        <v>#DIV/0!</v>
      </c>
      <c r="G17" s="4" t="e">
        <f t="shared" ref="G17" si="24">ROUND((E17/C17),0)</f>
        <v>#DIV/0!</v>
      </c>
      <c r="H17" s="4" t="e">
        <f t="shared" ref="H17" si="25">ROUND((E17/D17),0)</f>
        <v>#DIV/0!</v>
      </c>
      <c r="I17" s="4">
        <f t="shared" ref="I17" si="26">T17</f>
        <v>0</v>
      </c>
      <c r="J17" s="4">
        <f t="shared" ref="J17" si="27">U17</f>
        <v>0</v>
      </c>
      <c r="O17">
        <v>0</v>
      </c>
      <c r="P17">
        <f t="shared" ref="P17" si="28">O17/1.2</f>
        <v>0</v>
      </c>
      <c r="Q17">
        <f t="shared" ref="Q17" si="29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19"/>
        <v>0</v>
      </c>
      <c r="C18" s="4">
        <f t="shared" si="20"/>
        <v>0</v>
      </c>
      <c r="D18" s="4">
        <f t="shared" si="21"/>
        <v>0</v>
      </c>
      <c r="E18" s="5">
        <f t="shared" si="22"/>
        <v>0</v>
      </c>
      <c r="F18" s="4" t="e">
        <f t="shared" ref="F18:F21" si="30">ROUND((E18/B18),0)</f>
        <v>#DIV/0!</v>
      </c>
      <c r="G18" s="4" t="e">
        <f t="shared" ref="G18:G21" si="31">ROUND((E18/C18),0)</f>
        <v>#DIV/0!</v>
      </c>
      <c r="H18" s="4" t="e">
        <f t="shared" ref="H18:H21" si="32">ROUND((E18/D18),0)</f>
        <v>#DIV/0!</v>
      </c>
      <c r="I18" s="4">
        <f t="shared" ref="I18:J21" si="33">T18</f>
        <v>0</v>
      </c>
      <c r="J18" s="4">
        <f t="shared" si="33"/>
        <v>0</v>
      </c>
      <c r="O18">
        <v>0</v>
      </c>
      <c r="P18">
        <f t="shared" ref="P18" si="34">O18/1.2</f>
        <v>0</v>
      </c>
      <c r="Q18">
        <f t="shared" ref="Q18:Q21" si="35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>
        <v>0</v>
      </c>
      <c r="P19">
        <f>O19/1.2</f>
        <v>0</v>
      </c>
      <c r="Q19">
        <f t="shared" si="35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6">Q20</f>
        <v>0</v>
      </c>
      <c r="C20" s="4">
        <f t="shared" ref="C20" si="37">B20*1.2</f>
        <v>0</v>
      </c>
      <c r="D20" s="4">
        <f t="shared" ref="D20" si="38">C20*1.2</f>
        <v>0</v>
      </c>
      <c r="E20" s="5">
        <f t="shared" ref="E20" si="39">R20</f>
        <v>0</v>
      </c>
      <c r="F20" s="4" t="e">
        <f t="shared" ref="F20" si="40">ROUND((E20/B20),0)</f>
        <v>#DIV/0!</v>
      </c>
      <c r="G20" s="4" t="e">
        <f t="shared" ref="G20" si="41">ROUND((E20/C20),0)</f>
        <v>#DIV/0!</v>
      </c>
      <c r="H20" s="4" t="e">
        <f t="shared" ref="H20" si="42">ROUND((E20/D20),0)</f>
        <v>#DIV/0!</v>
      </c>
      <c r="I20" s="4">
        <f t="shared" ref="I20" si="43">T20</f>
        <v>0</v>
      </c>
      <c r="J20" s="4">
        <f t="shared" ref="J20" si="44">U20</f>
        <v>0</v>
      </c>
      <c r="O20">
        <v>0</v>
      </c>
      <c r="P20">
        <f t="shared" ref="P20" si="45">O20/1.2</f>
        <v>0</v>
      </c>
      <c r="Q20">
        <f t="shared" ref="Q20" si="46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19"/>
        <v>0</v>
      </c>
      <c r="C21" s="4">
        <f t="shared" si="20"/>
        <v>0</v>
      </c>
      <c r="D21" s="4">
        <f t="shared" si="21"/>
        <v>0</v>
      </c>
      <c r="E21" s="5">
        <f t="shared" si="22"/>
        <v>0</v>
      </c>
      <c r="F21" s="4" t="e">
        <f t="shared" si="30"/>
        <v>#DIV/0!</v>
      </c>
      <c r="G21" s="4" t="e">
        <f t="shared" si="31"/>
        <v>#DIV/0!</v>
      </c>
      <c r="H21" s="4" t="e">
        <f t="shared" si="32"/>
        <v>#DIV/0!</v>
      </c>
      <c r="I21" s="4">
        <f t="shared" si="33"/>
        <v>0</v>
      </c>
      <c r="J21" s="4">
        <f t="shared" si="33"/>
        <v>0</v>
      </c>
      <c r="O21">
        <v>0</v>
      </c>
      <c r="P21">
        <f>O21/1.2</f>
        <v>0</v>
      </c>
      <c r="Q21">
        <f t="shared" si="35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100</v>
      </c>
    </row>
    <row r="24" spans="1:19" s="10" customFormat="1" x14ac:dyDescent="0.25">
      <c r="F24" s="73"/>
    </row>
    <row r="25" spans="1:19" s="10" customFormat="1" x14ac:dyDescent="0.25">
      <c r="F25" s="74"/>
    </row>
    <row r="26" spans="1:19" s="10" customFormat="1" x14ac:dyDescent="0.25">
      <c r="F26" s="74"/>
    </row>
    <row r="27" spans="1:19" s="10" customFormat="1" x14ac:dyDescent="0.25">
      <c r="F27" s="74"/>
    </row>
    <row r="28" spans="1:19" s="10" customFormat="1" x14ac:dyDescent="0.25">
      <c r="C28" s="72" t="s">
        <v>74</v>
      </c>
      <c r="D28" s="72" t="s">
        <v>83</v>
      </c>
      <c r="F28" s="57" t="s">
        <v>98</v>
      </c>
      <c r="G28" s="57">
        <v>485</v>
      </c>
    </row>
    <row r="29" spans="1:19" s="10" customFormat="1" x14ac:dyDescent="0.25">
      <c r="C29" s="72" t="s">
        <v>1</v>
      </c>
      <c r="D29" s="72">
        <v>3202000</v>
      </c>
      <c r="F29" s="57" t="s">
        <v>71</v>
      </c>
      <c r="G29" s="57">
        <v>534</v>
      </c>
      <c r="H29" s="10">
        <f>G29/G28</f>
        <v>1.1010309278350516</v>
      </c>
    </row>
    <row r="30" spans="1:19" s="10" customFormat="1" x14ac:dyDescent="0.25">
      <c r="F30" s="57" t="s">
        <v>72</v>
      </c>
      <c r="G30" s="57">
        <v>5000</v>
      </c>
    </row>
    <row r="31" spans="1:19" s="10" customFormat="1" x14ac:dyDescent="0.25">
      <c r="C31" s="75" t="s">
        <v>96</v>
      </c>
      <c r="D31" s="75"/>
      <c r="F31" s="75" t="s">
        <v>73</v>
      </c>
      <c r="G31" s="75">
        <f>G28*G30</f>
        <v>2425000</v>
      </c>
      <c r="H31" s="10">
        <f>G31/D29</f>
        <v>0.75733916302311055</v>
      </c>
    </row>
    <row r="32" spans="1:19" s="10" customFormat="1" x14ac:dyDescent="0.25">
      <c r="C32" s="75" t="s">
        <v>97</v>
      </c>
      <c r="D32" s="75"/>
      <c r="F32" s="75" t="s">
        <v>24</v>
      </c>
      <c r="G32" s="75">
        <f>G31*90%</f>
        <v>2182500</v>
      </c>
    </row>
    <row r="33" spans="3:7" s="10" customFormat="1" x14ac:dyDescent="0.25">
      <c r="C33" s="75" t="s">
        <v>98</v>
      </c>
      <c r="D33" s="75">
        <v>485</v>
      </c>
      <c r="F33" s="75" t="s">
        <v>25</v>
      </c>
      <c r="G33" s="75">
        <f>G31*80%</f>
        <v>1940000</v>
      </c>
    </row>
    <row r="34" spans="3:7" s="10" customFormat="1" x14ac:dyDescent="0.25">
      <c r="C34" s="75" t="s">
        <v>99</v>
      </c>
      <c r="D34" s="75">
        <v>7000</v>
      </c>
    </row>
    <row r="35" spans="3:7" s="10" customFormat="1" x14ac:dyDescent="0.25">
      <c r="C35" s="75" t="s">
        <v>73</v>
      </c>
      <c r="D35" s="75">
        <f>D33*D34</f>
        <v>3395000</v>
      </c>
    </row>
    <row r="36" spans="3:7" s="10" customFormat="1" x14ac:dyDescent="0.25">
      <c r="G36" s="10">
        <f>4500</f>
        <v>4500</v>
      </c>
    </row>
    <row r="37" spans="3:7" s="10" customFormat="1" x14ac:dyDescent="0.25">
      <c r="G37" s="10">
        <v>485</v>
      </c>
    </row>
    <row r="38" spans="3:7" s="10" customFormat="1" x14ac:dyDescent="0.25">
      <c r="G38" s="10">
        <f>G36*G37</f>
        <v>2182500</v>
      </c>
    </row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4569-4139-4BDF-9C64-CB86A45459B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DFE33-FE6A-428A-91EC-CD2CA842AB89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F2BCF-E176-4F26-BEC2-C3B9109043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2023-09-30T12:30:06Z</dcterms:modified>
</cp:coreProperties>
</file>