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Ghatkopar (West)_Vrushali Mahendra Parab\"/>
    </mc:Choice>
  </mc:AlternateContent>
  <xr:revisionPtr revIDLastSave="0" documentId="13_ncr:1_{407CE6F8-B4B8-4091-B26F-1F07667A50B2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Q9" i="4" l="1"/>
  <c r="P9" i="4"/>
  <c r="J9" i="4"/>
  <c r="I9" i="4"/>
  <c r="Q8" i="4"/>
  <c r="P8" i="4"/>
  <c r="J8" i="4"/>
  <c r="I8" i="4"/>
  <c r="Q7" i="4"/>
  <c r="P7" i="4"/>
  <c r="J7" i="4"/>
  <c r="I7" i="4"/>
  <c r="G31" i="4" l="1"/>
  <c r="G28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B7" i="4"/>
  <c r="C7" i="4" s="1"/>
  <c r="D7" i="4" s="1"/>
  <c r="B9" i="4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B8" i="4"/>
  <c r="C8" i="4" s="1"/>
  <c r="D8" i="4" s="1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G8" i="4"/>
  <c r="H8" i="4"/>
  <c r="F8" i="4"/>
  <c r="H9" i="4"/>
  <c r="G9" i="4"/>
  <c r="F9" i="4"/>
  <c r="F7" i="4"/>
  <c r="H7" i="4"/>
  <c r="G7" i="4"/>
  <c r="H4" i="4"/>
  <c r="F10" i="4"/>
  <c r="F6" i="4"/>
  <c r="G3" i="4"/>
  <c r="H3" i="4"/>
  <c r="D2" i="4"/>
  <c r="H2" i="4" s="1"/>
  <c r="G2" i="4"/>
  <c r="D6" i="4"/>
  <c r="G6" i="4"/>
  <c r="F13" i="4"/>
  <c r="D10" i="4"/>
  <c r="H10" i="4" s="1"/>
  <c r="G10" i="4"/>
  <c r="F2" i="4"/>
  <c r="D14" i="4"/>
  <c r="G14" i="4"/>
  <c r="F4" i="4"/>
  <c r="H6" i="4"/>
  <c r="F12" i="4"/>
  <c r="G13" i="4"/>
  <c r="H14" i="4"/>
  <c r="H15" i="4"/>
  <c r="H16" i="4"/>
  <c r="F3" i="4"/>
  <c r="G4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<sst xmlns="http://schemas.openxmlformats.org/spreadsheetml/2006/main" count="133" uniqueCount="92">
  <si>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</si>
  <si>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</si>
  <si>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</si>
  <si>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</si>
  <si>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</si>
  <si>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</si>
  <si>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</si>
  <si>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</si>
  <si>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</si>
  <si>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</si>
  <si>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</si>
  <si>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</si>
  <si>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</si>
  <si>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</si>
  <si>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</si>
  <si>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</si>
  <si>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</si>
  <si>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</si>
  <si>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</si>
  <si>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</si>
  <si>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</si>
  <si>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</si>
  <si>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</si>
  <si>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</si>
  <si>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</si>
  <si>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</si>
  <si>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</si>
  <si>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</si>
  <si>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</si>
  <si>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</si>
  <si>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</si>
  <si>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</si>
  <si>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</si>
  <si>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</si>
  <si>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</si>
  <si>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</si>
  <si>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</si>
  <si>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</si>
  <si>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</si>
  <si>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</si>
  <si>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</si>
  <si>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</si>
  <si>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</si>
  <si>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</si>
  <si>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</si>
  <si>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</si>
  <si>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</si>
  <si>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</si>
  <si>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</si>
  <si>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</si>
  <si>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</si>
  <si>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</si>
  <si>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</si>
  <si>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</si>
  <si>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</si>
  <si>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</si>
  <si>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</si>
  <si>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</si>
  <si>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</si>
  <si>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</si>
  <si>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</si>
  <si>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</si>
  <si>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</si>
  <si>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</si>
  <si>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</si>
  <si>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</si>
  <si>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</si>
  <si>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</si>
  <si>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</si>
  <si>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</si>
  <si>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</si>
  <si>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</si>
  <si>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</si>
  <si>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</si>
  <si>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</si>
  <si>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</si>
  <si>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</si>
  <si>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</si>
  <si>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</si>
  <si>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</si>
  <si>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</si>
  <si>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</si>
  <si>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</si>
  <si>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AJ</t>
  </si>
  <si>
    <t>22.01.2021</t>
  </si>
  <si>
    <t>RERA CA</t>
  </si>
  <si>
    <t>TACA</t>
  </si>
  <si>
    <t>BALC</t>
  </si>
  <si>
    <t>IGR-20.02.23</t>
  </si>
  <si>
    <t>IGR-25.05.23</t>
  </si>
  <si>
    <t>IGR-13.06.23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</si>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</sst>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39892</xdr:colOff>
      <xdr:row>47</xdr:row>
      <xdr:rowOff>125055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4F5CFA-752A-B09B-1B4D-30DC80E0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41492" cy="88118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40147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B96E9A-EEB3-7032-8678-6B4BDABAD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70547" cy="8935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11313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A8C21A-56AA-D5FA-7EA9-6E814BCD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12913" cy="8869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411334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68D948-D889-802D-5017-0F54A03E0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3334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211536</xdr:colOff>
      <xdr:row>50</xdr:row>
      <xdr:rowOff>39362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E1566-CA85-9001-147A-90A570101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232336" cy="90404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5B400E-356B-9A83-40BE-8F868AF3A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9059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9525</xdr:rowOff>
    </xdr:from>
    <xdr:to>
      <xdr:col>23</xdr:col>
      <xdr:colOff>535431</xdr:colOff>
      <xdr:row>84</xdr:row>
      <xdr:rowOff>58380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77CD6D-9B82-B162-D77F-0740C0920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248525"/>
          <a:ext cx="14556231" cy="8811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A9F14E-476D-4195-BF12-5B25ABFDD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2AA979-5716-43AA-89D0-AEDDB57C4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9C4E79-99FE-4C00-AE29-E67A555C3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487544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995E29-2323-F862-08F0-1DB365929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9544" cy="899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 t="s">
        <v>83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 t="e">
        <f>C6+C8</f>
        <v>#VALUE!</v>
      </c>
      <c r="D9" s="63" t="s">
        <v>62</v>
      </c>
      <c r="E9" s="64" t="e">
        <f>C9/10.764</f>
        <v>#VALUE!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7" workbookViewId="0">
      <selection activeCell="AA7" sqref="A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24500</v>
      </c>
      <c r="D3" s="24" t="s">
        <v>75</v>
      </c>
      <c r="E3" s="6" t="s">
        <v>91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21500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21500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24500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688</v>
      </c>
      <c r="D18" s="26"/>
      <c r="F18" s="19"/>
    </row>
    <row r="19" spans="1:6" x14ac:dyDescent="0.25">
      <c r="A19" s="16" t="s">
        <v>73</v>
      </c>
      <c r="B19" s="6"/>
      <c r="C19" s="32">
        <f>C18*C16</f>
        <v>16856000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15170400</v>
      </c>
      <c r="D20" s="32"/>
      <c r="F20" s="19"/>
    </row>
    <row r="21" spans="1:6" x14ac:dyDescent="0.25">
      <c r="A21" s="16" t="s">
        <v>25</v>
      </c>
      <c r="C21" s="35">
        <f>C19*80%</f>
        <v>13484800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2064000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42140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29" sqref="G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688</v>
      </c>
      <c r="C2" s="4">
        <f t="shared" ref="C2:C16" si="1">B2*1.2</f>
        <v>825.6</v>
      </c>
      <c r="D2" s="4">
        <f t="shared" ref="D2:D16" si="2">C2*1.2</f>
        <v>990.72</v>
      </c>
      <c r="E2" s="5">
        <f t="shared" ref="E2:E16" si="3">R2</f>
        <v>20600000</v>
      </c>
      <c r="F2" s="4">
        <f t="shared" ref="F2:F15" si="4">ROUND((E2/B2),0)</f>
        <v>29942</v>
      </c>
      <c r="G2" s="4">
        <f t="shared" ref="G2:G15" si="5">ROUND((E2/C2),0)</f>
        <v>24952</v>
      </c>
      <c r="H2" s="4">
        <f t="shared" ref="H2:H15" si="6">ROUND((E2/D2),0)</f>
        <v>20793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688</v>
      </c>
      <c r="R2" s="2">
        <v>20600000</v>
      </c>
      <c r="S2" s="2"/>
    </row>
    <row r="3" spans="1:19" x14ac:dyDescent="0.25">
      <c r="A3" s="4">
        <v>2</v>
      </c>
      <c r="B3" s="4">
        <f t="shared" si="0"/>
        <v>768</v>
      </c>
      <c r="C3" s="4">
        <f t="shared" si="1"/>
        <v>921.59999999999991</v>
      </c>
      <c r="D3" s="4">
        <f t="shared" si="2"/>
        <v>1105.9199999999998</v>
      </c>
      <c r="E3" s="5">
        <f t="shared" si="3"/>
        <v>23000000</v>
      </c>
      <c r="F3" s="4">
        <f t="shared" si="4"/>
        <v>29948</v>
      </c>
      <c r="G3" s="4">
        <f t="shared" si="5"/>
        <v>24957</v>
      </c>
      <c r="H3" s="4">
        <f t="shared" si="6"/>
        <v>20797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768</v>
      </c>
      <c r="R3" s="2">
        <v>23000000</v>
      </c>
      <c r="S3" s="2"/>
    </row>
    <row r="4" spans="1:19" x14ac:dyDescent="0.25">
      <c r="A4" s="4">
        <v>3</v>
      </c>
      <c r="B4" s="4">
        <f t="shared" si="0"/>
        <v>768</v>
      </c>
      <c r="C4" s="4">
        <f t="shared" si="1"/>
        <v>921.59999999999991</v>
      </c>
      <c r="D4" s="4">
        <f t="shared" si="2"/>
        <v>1105.9199999999998</v>
      </c>
      <c r="E4" s="5">
        <f t="shared" si="3"/>
        <v>23000000</v>
      </c>
      <c r="F4" s="4">
        <f t="shared" si="4"/>
        <v>29948</v>
      </c>
      <c r="G4" s="4">
        <f t="shared" si="5"/>
        <v>24957</v>
      </c>
      <c r="H4" s="4">
        <f t="shared" si="6"/>
        <v>20797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768</v>
      </c>
      <c r="R4" s="2">
        <v>23000000</v>
      </c>
      <c r="S4" s="2"/>
    </row>
    <row r="5" spans="1:19" x14ac:dyDescent="0.25">
      <c r="A5" s="4">
        <v>4</v>
      </c>
      <c r="B5" s="4">
        <f t="shared" si="0"/>
        <v>654</v>
      </c>
      <c r="C5" s="4">
        <f t="shared" si="1"/>
        <v>784.8</v>
      </c>
      <c r="D5" s="4">
        <f t="shared" si="2"/>
        <v>941.75999999999988</v>
      </c>
      <c r="E5" s="5">
        <f t="shared" si="3"/>
        <v>18900000</v>
      </c>
      <c r="F5" s="78">
        <f t="shared" si="4"/>
        <v>28899</v>
      </c>
      <c r="G5" s="78">
        <f t="shared" si="5"/>
        <v>24083</v>
      </c>
      <c r="H5" s="78">
        <f t="shared" si="6"/>
        <v>20069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654</v>
      </c>
      <c r="R5" s="79">
        <v>18900000</v>
      </c>
      <c r="S5" s="2"/>
    </row>
    <row r="6" spans="1:19" x14ac:dyDescent="0.25">
      <c r="A6" s="4">
        <v>5</v>
      </c>
      <c r="B6" s="4">
        <f t="shared" si="0"/>
        <v>654</v>
      </c>
      <c r="C6" s="4">
        <f t="shared" si="1"/>
        <v>784.8</v>
      </c>
      <c r="D6" s="4">
        <f t="shared" si="2"/>
        <v>941.75999999999988</v>
      </c>
      <c r="E6" s="5">
        <f t="shared" si="3"/>
        <v>15200000</v>
      </c>
      <c r="F6" s="78">
        <f t="shared" si="4"/>
        <v>23242</v>
      </c>
      <c r="G6" s="78">
        <f t="shared" si="5"/>
        <v>19368</v>
      </c>
      <c r="H6" s="78">
        <f t="shared" si="6"/>
        <v>16140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654</v>
      </c>
      <c r="R6" s="79">
        <v>15200000</v>
      </c>
      <c r="S6" s="2"/>
    </row>
    <row r="7" spans="1:19" x14ac:dyDescent="0.25">
      <c r="A7" s="4">
        <v>6</v>
      </c>
      <c r="B7" s="4">
        <f t="shared" si="0"/>
        <v>611</v>
      </c>
      <c r="C7" s="4">
        <f t="shared" si="1"/>
        <v>733.19999999999993</v>
      </c>
      <c r="D7" s="4">
        <f t="shared" si="2"/>
        <v>879.83999999999992</v>
      </c>
      <c r="E7" s="5">
        <f t="shared" si="3"/>
        <v>14600000</v>
      </c>
      <c r="F7" s="78">
        <f t="shared" si="4"/>
        <v>23895</v>
      </c>
      <c r="G7" s="78">
        <f t="shared" si="5"/>
        <v>19913</v>
      </c>
      <c r="H7" s="78">
        <f t="shared" si="6"/>
        <v>16594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f>597+14</f>
        <v>611</v>
      </c>
      <c r="R7" s="79">
        <v>14600000</v>
      </c>
      <c r="S7" s="79" t="s">
        <v>88</v>
      </c>
    </row>
    <row r="8" spans="1:19" x14ac:dyDescent="0.25">
      <c r="A8" s="4">
        <v>7</v>
      </c>
      <c r="B8" s="4">
        <f t="shared" si="0"/>
        <v>649</v>
      </c>
      <c r="C8" s="4">
        <f t="shared" si="1"/>
        <v>778.8</v>
      </c>
      <c r="D8" s="4">
        <f t="shared" si="2"/>
        <v>934.56</v>
      </c>
      <c r="E8" s="5">
        <f t="shared" si="3"/>
        <v>15600000</v>
      </c>
      <c r="F8" s="78">
        <f t="shared" si="4"/>
        <v>24037</v>
      </c>
      <c r="G8" s="78">
        <f t="shared" si="5"/>
        <v>20031</v>
      </c>
      <c r="H8" s="78">
        <f t="shared" si="6"/>
        <v>16692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f>632+17</f>
        <v>649</v>
      </c>
      <c r="R8" s="79">
        <v>15600000</v>
      </c>
      <c r="S8" s="79" t="s">
        <v>89</v>
      </c>
    </row>
    <row r="9" spans="1:19" x14ac:dyDescent="0.25">
      <c r="A9" s="4">
        <v>8</v>
      </c>
      <c r="B9" s="4">
        <f t="shared" si="0"/>
        <v>710</v>
      </c>
      <c r="C9" s="4">
        <f t="shared" si="1"/>
        <v>852</v>
      </c>
      <c r="D9" s="4">
        <f t="shared" si="2"/>
        <v>1022.4</v>
      </c>
      <c r="E9" s="5">
        <f t="shared" si="3"/>
        <v>16700000</v>
      </c>
      <c r="F9" s="78">
        <f t="shared" si="4"/>
        <v>23521</v>
      </c>
      <c r="G9" s="78">
        <f t="shared" si="5"/>
        <v>19601</v>
      </c>
      <c r="H9" s="78">
        <f t="shared" si="6"/>
        <v>16334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f>38+672</f>
        <v>710</v>
      </c>
      <c r="R9" s="79">
        <v>16700000</v>
      </c>
      <c r="S9" s="79" t="s">
        <v>90</v>
      </c>
    </row>
    <row r="10" spans="1:19" x14ac:dyDescent="0.25">
      <c r="A10" s="4">
        <v>9</v>
      </c>
      <c r="B10" s="4">
        <f t="shared" si="0"/>
        <v>594</v>
      </c>
      <c r="C10" s="4">
        <f t="shared" si="1"/>
        <v>712.8</v>
      </c>
      <c r="D10" s="4">
        <f t="shared" si="2"/>
        <v>855.3599999999999</v>
      </c>
      <c r="E10" s="5">
        <f t="shared" si="3"/>
        <v>14500000</v>
      </c>
      <c r="F10" s="78">
        <f t="shared" si="4"/>
        <v>24411</v>
      </c>
      <c r="G10" s="78">
        <f t="shared" si="5"/>
        <v>20342</v>
      </c>
      <c r="H10" s="78">
        <f t="shared" si="6"/>
        <v>16952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594</v>
      </c>
      <c r="R10" s="79">
        <v>14500000</v>
      </c>
      <c r="S10" s="2"/>
    </row>
    <row r="11" spans="1:19" x14ac:dyDescent="0.25">
      <c r="A11" s="4">
        <v>10</v>
      </c>
      <c r="B11" s="4">
        <f t="shared" si="0"/>
        <v>594</v>
      </c>
      <c r="C11" s="4">
        <f t="shared" si="1"/>
        <v>712.8</v>
      </c>
      <c r="D11" s="4">
        <f t="shared" si="2"/>
        <v>855.3599999999999</v>
      </c>
      <c r="E11" s="5">
        <f t="shared" si="3"/>
        <v>13800000</v>
      </c>
      <c r="F11" s="78">
        <f t="shared" si="4"/>
        <v>23232</v>
      </c>
      <c r="G11" s="78">
        <f t="shared" si="5"/>
        <v>19360</v>
      </c>
      <c r="H11" s="78">
        <f t="shared" si="6"/>
        <v>16134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594</v>
      </c>
      <c r="R11" s="79">
        <v>13800000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ref="Q11:Q15" si="11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85</v>
      </c>
      <c r="G26" s="57">
        <v>654</v>
      </c>
    </row>
    <row r="27" spans="1:19" s="10" customFormat="1" x14ac:dyDescent="0.25">
      <c r="F27" s="57" t="s">
        <v>87</v>
      </c>
      <c r="G27" s="57">
        <v>34</v>
      </c>
    </row>
    <row r="28" spans="1:19" s="10" customFormat="1" x14ac:dyDescent="0.25">
      <c r="C28" s="72" t="s">
        <v>74</v>
      </c>
      <c r="D28" s="72" t="s">
        <v>84</v>
      </c>
      <c r="F28" s="57" t="s">
        <v>86</v>
      </c>
      <c r="G28" s="57">
        <f>SUM(G26:G27)</f>
        <v>688</v>
      </c>
    </row>
    <row r="29" spans="1:19" s="10" customFormat="1" x14ac:dyDescent="0.25">
      <c r="C29" s="72" t="s">
        <v>1</v>
      </c>
      <c r="D29" s="72">
        <v>13200000</v>
      </c>
      <c r="F29" s="57" t="s">
        <v>71</v>
      </c>
      <c r="G29" s="57">
        <v>757</v>
      </c>
      <c r="H29" s="10">
        <f>G29/G28</f>
        <v>1.1002906976744187</v>
      </c>
    </row>
    <row r="30" spans="1:19" s="10" customFormat="1" x14ac:dyDescent="0.25">
      <c r="F30" s="57" t="s">
        <v>72</v>
      </c>
      <c r="G30" s="57">
        <v>24500</v>
      </c>
    </row>
    <row r="31" spans="1:19" s="10" customFormat="1" x14ac:dyDescent="0.25">
      <c r="C31" s="75"/>
      <c r="D31" s="75"/>
      <c r="F31" s="75" t="s">
        <v>73</v>
      </c>
      <c r="G31" s="75">
        <f>G28*G30</f>
        <v>16856000</v>
      </c>
      <c r="H31" s="10">
        <f>G31/D29</f>
        <v>1.2769696969696969</v>
      </c>
    </row>
    <row r="32" spans="1:19" s="10" customFormat="1" x14ac:dyDescent="0.25">
      <c r="C32" s="75"/>
      <c r="D32" s="75"/>
      <c r="F32" s="75" t="s">
        <v>24</v>
      </c>
      <c r="G32" s="75">
        <f>G31*90%</f>
        <v>15170400</v>
      </c>
    </row>
    <row r="33" spans="3:7" s="10" customFormat="1" x14ac:dyDescent="0.25">
      <c r="C33" s="75"/>
      <c r="D33" s="75"/>
      <c r="F33" s="75" t="s">
        <v>25</v>
      </c>
      <c r="G33" s="75">
        <f>G31*80%</f>
        <v>13484800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2023-09-29T07:29:03Z</dcterms:modified>
</cp:coreProperties>
</file>