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PNB_Mira Road (East)_Dinesh Hirabhai Prajapati\"/>
    </mc:Choice>
  </mc:AlternateContent>
  <xr:revisionPtr revIDLastSave="0" documentId="13_ncr:1_{00CEFFC2-1569-409A-9003-34C217773005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5" i="4" l="1"/>
  <c r="P4" i="4"/>
  <c r="B4" i="4" s="1"/>
  <c r="C4" i="4" s="1"/>
  <c r="D4" i="4" s="1"/>
  <c r="G31" i="4"/>
  <c r="G33" i="4" s="1"/>
  <c r="C5" i="25"/>
  <c r="C4" i="25"/>
  <c r="C3" i="25"/>
  <c r="P2" i="4"/>
  <c r="P3" i="4"/>
  <c r="B3" i="4" s="1"/>
  <c r="C3" i="4" s="1"/>
  <c r="D3" i="4" s="1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<sst xmlns="http://schemas.openxmlformats.org/spreadsheetml/2006/main" count="127" uniqueCount="85">
  <si>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</si>
  <si>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</si>
  <si>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</si>
  <si>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</si>
  <si>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</si>
  <si>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</si>
  <si>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</si>
  <si>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</si>
  <si>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</si>
  <si>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</si>
  <si>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</si>
  <si>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</si>
  <si>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</si>
  <si>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</si>
  <si>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</si>
  <si>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</si>
  <si>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</si>
  <si>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</si>
  <si>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</si>
  <si>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</si>
  <si>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</si>
  <si>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</si>
  <si>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</si>
  <si>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</si>
  <si>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</si>
  <si>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</si>
  <si>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</si>
  <si>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</si>
  <si>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</si>
  <si>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</si>
  <si>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</si>
  <si>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</si>
  <si>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</si>
  <si>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</si>
  <si>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</si>
  <si>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</si>
  <si>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</si>
  <si>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</si>
  <si>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</si>
  <si>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</si>
  <si>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</si>
  <si>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</si>
  <si>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</si>
  <si>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</si>
  <si>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</si>
  <si>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</si>
  <si>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</si>
  <si>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</si>
  <si>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</si>
  <si>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</si>
  <si>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</si>
  <si>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</si>
  <si>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</si>
  <si>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</si>
  <si>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</si>
  <si>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</si>
  <si>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</si>
  <si>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</si>
  <si>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</si>
  <si>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</si>
  <si>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</si>
  <si>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</si>
  <si>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</si>
  <si>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</si>
  <si>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</si>
  <si>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</si>
  <si>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</si>
  <si>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</si>
  <si>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</si>
  <si>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</si>
  <si>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</si>
  <si>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</si>
  <si>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</si>
  <si>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</si>
  <si>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</si>
  <si>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</si>
  <si>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</si>
  <si>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</si>
  <si>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</si>
  <si>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</si>
  <si>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</si>
  <si>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</si>
  <si>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</si>
  <si>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18.10.2022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</si>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</sst>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392281</xdr:colOff>
      <xdr:row>47</xdr:row>
      <xdr:rowOff>58370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2E4202-5782-4FC0-52B5-F2DC1C7A6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84281" cy="87451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449694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F8422B-FCD6-23AE-BDC5-BAF3982BA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70494" cy="8783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20839</xdr:colOff>
      <xdr:row>45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652D35-81FF-AD65-1051-E4EDE3E0D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22439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48</xdr:row>
      <xdr:rowOff>58388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1DFE1D-DECE-6F88-1BE2-44C92D184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869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8" sqref="C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14" sqref="C1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25000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22000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3000</v>
      </c>
      <c r="D13" s="24"/>
      <c r="F13" s="19"/>
    </row>
    <row r="14" spans="1:6" x14ac:dyDescent="0.25">
      <c r="A14" s="16" t="s">
        <v>15</v>
      </c>
      <c r="B14" s="20"/>
      <c r="C14" s="21">
        <f>C5</f>
        <v>22000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25000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364</v>
      </c>
      <c r="D18" s="26"/>
      <c r="F18" s="19"/>
    </row>
    <row r="19" spans="1:6" x14ac:dyDescent="0.25">
      <c r="A19" s="16" t="s">
        <v>73</v>
      </c>
      <c r="B19" s="6"/>
      <c r="C19" s="32">
        <f>C18*C16</f>
        <v>9100000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8190000</v>
      </c>
      <c r="D20" s="32"/>
      <c r="F20" s="19"/>
    </row>
    <row r="21" spans="1:6" x14ac:dyDescent="0.25">
      <c r="A21" s="16" t="s">
        <v>25</v>
      </c>
      <c r="C21" s="35">
        <f>C19*80%</f>
        <v>7280000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1092000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18958.333333333332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G30" sqref="G30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364</v>
      </c>
      <c r="C2" s="4">
        <f t="shared" ref="C2:C16" si="1">B2*1.2</f>
        <v>436.8</v>
      </c>
      <c r="D2" s="4">
        <f t="shared" ref="D2:D16" si="2">C2*1.2</f>
        <v>524.16</v>
      </c>
      <c r="E2" s="5">
        <f t="shared" ref="E2:E16" si="3">R2</f>
        <v>9100000</v>
      </c>
      <c r="F2" s="4">
        <f t="shared" ref="F2:F15" si="4">ROUND((E2/B2),0)</f>
        <v>25000</v>
      </c>
      <c r="G2" s="4">
        <f t="shared" ref="G2:G15" si="5">ROUND((E2/C2),0)</f>
        <v>20833</v>
      </c>
      <c r="H2" s="4">
        <f t="shared" ref="H2:H15" si="6">ROUND((E2/D2),0)</f>
        <v>17361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Q10" si="9">O2/1.2</f>
        <v>0</v>
      </c>
      <c r="Q2">
        <v>364</v>
      </c>
      <c r="R2" s="2">
        <v>9100000</v>
      </c>
      <c r="S2" s="2"/>
    </row>
    <row r="3" spans="1:19" x14ac:dyDescent="0.25">
      <c r="A3" s="4">
        <v>2</v>
      </c>
      <c r="B3" s="4">
        <f t="shared" si="0"/>
        <v>350</v>
      </c>
      <c r="C3" s="4">
        <f t="shared" si="1"/>
        <v>420</v>
      </c>
      <c r="D3" s="4">
        <f t="shared" si="2"/>
        <v>504</v>
      </c>
      <c r="E3" s="5">
        <f t="shared" si="3"/>
        <v>9100000</v>
      </c>
      <c r="F3" s="4">
        <f t="shared" si="4"/>
        <v>26000</v>
      </c>
      <c r="G3" s="4">
        <f t="shared" si="5"/>
        <v>21667</v>
      </c>
      <c r="H3" s="4">
        <f t="shared" si="6"/>
        <v>18056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350</v>
      </c>
      <c r="R3" s="2">
        <v>9100000</v>
      </c>
      <c r="S3" s="2"/>
    </row>
    <row r="4" spans="1:19" x14ac:dyDescent="0.25">
      <c r="A4" s="4">
        <v>3</v>
      </c>
      <c r="B4" s="4">
        <f t="shared" si="0"/>
        <v>350</v>
      </c>
      <c r="C4" s="4">
        <f t="shared" si="1"/>
        <v>420</v>
      </c>
      <c r="D4" s="4">
        <f t="shared" si="2"/>
        <v>504</v>
      </c>
      <c r="E4" s="5">
        <f t="shared" si="3"/>
        <v>8800000</v>
      </c>
      <c r="F4" s="4">
        <f t="shared" si="4"/>
        <v>25143</v>
      </c>
      <c r="G4" s="4">
        <f t="shared" si="5"/>
        <v>20952</v>
      </c>
      <c r="H4" s="4">
        <f t="shared" si="6"/>
        <v>17460</v>
      </c>
      <c r="I4" s="4">
        <f t="shared" si="7"/>
        <v>0</v>
      </c>
      <c r="J4" s="4">
        <f t="shared" si="8"/>
        <v>0</v>
      </c>
      <c r="O4">
        <v>0</v>
      </c>
      <c r="P4">
        <f t="shared" ref="P4:P5" si="10">O4/1.2</f>
        <v>0</v>
      </c>
      <c r="Q4">
        <v>350</v>
      </c>
      <c r="R4" s="2">
        <v>8800000</v>
      </c>
      <c r="S4" s="2"/>
    </row>
    <row r="5" spans="1:19" x14ac:dyDescent="0.25">
      <c r="A5" s="4">
        <v>4</v>
      </c>
      <c r="B5" s="4">
        <f t="shared" si="0"/>
        <v>364</v>
      </c>
      <c r="C5" s="4">
        <f t="shared" si="1"/>
        <v>436.8</v>
      </c>
      <c r="D5" s="4">
        <f t="shared" si="2"/>
        <v>524.16</v>
      </c>
      <c r="E5" s="5">
        <f t="shared" si="3"/>
        <v>8600000</v>
      </c>
      <c r="F5" s="4">
        <f t="shared" si="4"/>
        <v>23626</v>
      </c>
      <c r="G5" s="4">
        <f t="shared" si="5"/>
        <v>19689</v>
      </c>
      <c r="H5" s="4">
        <f t="shared" si="6"/>
        <v>16407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v>364</v>
      </c>
      <c r="R5" s="2">
        <v>8600000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2:Q10" si="11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1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1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1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1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364</v>
      </c>
    </row>
    <row r="29" spans="1:19" s="10" customFormat="1" x14ac:dyDescent="0.25">
      <c r="C29" s="72" t="s">
        <v>1</v>
      </c>
      <c r="D29" s="72">
        <v>8470000</v>
      </c>
      <c r="F29" s="57" t="s">
        <v>71</v>
      </c>
      <c r="G29" s="57">
        <v>401</v>
      </c>
      <c r="H29" s="10">
        <f>G29/G28</f>
        <v>1.1016483516483517</v>
      </c>
    </row>
    <row r="30" spans="1:19" s="10" customFormat="1" x14ac:dyDescent="0.25">
      <c r="F30" s="57" t="s">
        <v>72</v>
      </c>
      <c r="G30" s="57">
        <v>25000</v>
      </c>
    </row>
    <row r="31" spans="1:19" s="10" customFormat="1" x14ac:dyDescent="0.25">
      <c r="C31" s="75"/>
      <c r="D31" s="75"/>
      <c r="F31" s="75" t="s">
        <v>73</v>
      </c>
      <c r="G31" s="75">
        <f>G28*G30</f>
        <v>9100000</v>
      </c>
      <c r="H31" s="10">
        <f>G31/D29</f>
        <v>1.0743801652892562</v>
      </c>
    </row>
    <row r="32" spans="1:19" s="10" customFormat="1" x14ac:dyDescent="0.25">
      <c r="C32" s="75"/>
      <c r="D32" s="75"/>
      <c r="F32" s="75" t="s">
        <v>24</v>
      </c>
      <c r="G32" s="75">
        <f>G31*90%</f>
        <v>8190000</v>
      </c>
    </row>
    <row r="33" spans="3:7" s="10" customFormat="1" x14ac:dyDescent="0.25">
      <c r="C33" s="75"/>
      <c r="D33" s="75"/>
      <c r="F33" s="75" t="s">
        <v>25</v>
      </c>
      <c r="G33" s="75">
        <f>G31*80%</f>
        <v>7280000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2023-09-27T07:20:16Z</dcterms:modified>
</cp:coreProperties>
</file>