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ntosh Krishna Kadam\"/>
    </mc:Choice>
  </mc:AlternateContent>
  <xr:revisionPtr revIDLastSave="0" documentId="13_ncr:1_{D12DCE2D-9547-43DC-BDFD-9649B193AA16}" xr6:coauthVersionLast="36" xr6:coauthVersionMax="36" xr10:uidLastSave="{00000000-0000-0000-0000-000000000000}"/>
  <bookViews>
    <workbookView xWindow="0" yWindow="0" windowWidth="14010" windowHeight="120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0" i="4" l="1"/>
  <c r="U11" i="4"/>
  <c r="U12" i="4"/>
  <c r="U13" i="4"/>
  <c r="U14" i="4"/>
  <c r="U15" i="4"/>
  <c r="U16" i="4"/>
  <c r="U17" i="4"/>
  <c r="T5" i="4"/>
  <c r="U5" i="4" s="1"/>
  <c r="T6" i="4"/>
  <c r="U6" i="4" s="1"/>
  <c r="T7" i="4"/>
  <c r="U7" i="4" s="1"/>
  <c r="T8" i="4"/>
  <c r="U8" i="4" s="1"/>
  <c r="T9" i="4"/>
  <c r="U9" i="4" s="1"/>
  <c r="T10" i="4"/>
  <c r="T11" i="4"/>
  <c r="T12" i="4"/>
  <c r="T13" i="4"/>
  <c r="T14" i="4"/>
  <c r="T15" i="4"/>
  <c r="T16" i="4"/>
  <c r="T2" i="4"/>
  <c r="U2" i="4" s="1"/>
  <c r="I22" i="4"/>
  <c r="G22" i="4"/>
  <c r="Q12" i="4" l="1"/>
  <c r="P12" i="4"/>
  <c r="P11" i="4"/>
  <c r="Q11" i="4" s="1"/>
  <c r="Q10" i="4"/>
  <c r="P10" i="4"/>
  <c r="P9" i="4"/>
  <c r="P8" i="4"/>
  <c r="P7" i="4"/>
  <c r="P6" i="4"/>
  <c r="P5" i="4"/>
  <c r="Q4" i="4"/>
  <c r="T4" i="4" s="1"/>
  <c r="U4" i="4" s="1"/>
  <c r="Q3" i="4"/>
  <c r="T3" i="4" s="1"/>
  <c r="U3" i="4" s="1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<sst xmlns="http://schemas.openxmlformats.org/spreadsheetml/2006/main" count="24" uniqueCount="21">
  <si>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</si>
  <si>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</si>
  <si>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</si>
  <si>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</si>
  <si>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</si>
  <si>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</si>
  <si>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</si>
  <si>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</si>
  <si>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</si>
  <si>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</si>
  <si>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</si>
  <si>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</si>
  <si>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</si>
  <si>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4, 1st floor, Shiv mandir, new shiv mangal chsl,rameshw adi, badliapur west</t>
  </si>
  <si>
    <t>bua</t>
  </si>
  <si>
    <t>ls - 20 to 22 alkhs</t>
  </si>
  <si>
    <t>rate</t>
  </si>
  <si>
    <t>fmv</t>
  </si>
  <si>
    <t>mca</t>
  </si>
  <si>
    <t>loading - 38%</t>
  </si>
  <si>
    <t>oc - 2003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</si>
</sst>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13FBFC-91BC-4E89-A962-52A88DDF3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FC37EA-F657-4A09-9379-ACD4B6EC7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381000</xdr:colOff>
      <xdr:row>5</xdr:row>
      <xdr:rowOff>168087</xdr:rowOff>
    </xdr:from>
    <xdr:to>
      <xdr:col>33</xdr:col>
      <xdr:colOff>224118</xdr:colOff>
      <xdr:row>53</xdr:row>
      <xdr:rowOff>33618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29DBBF-31EB-4B80-903E-094E6799F3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626" r="876" b="4781"/>
        <a:stretch/>
      </xdr:blipFill>
      <xdr:spPr>
        <a:xfrm>
          <a:off x="2196353" y="1120587"/>
          <a:ext cx="17996647" cy="90095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5</xdr:row>
      <xdr:rowOff>9524</xdr:rowOff>
    </xdr:from>
    <xdr:to>
      <xdr:col>30</xdr:col>
      <xdr:colOff>123825</xdr:colOff>
      <xdr:row>54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183029-1F03-4721-AAEB-1049CEF43B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4" t="7501" r="2644" b="4340"/>
        <a:stretch/>
      </xdr:blipFill>
      <xdr:spPr>
        <a:xfrm>
          <a:off x="628650" y="962024"/>
          <a:ext cx="17783175" cy="9067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123825</xdr:colOff>
      <xdr:row>10</xdr:row>
      <xdr:rowOff>171450</xdr:rowOff>
    </xdr:from>
    <xdr:to>
      <xdr:col>24</xdr:col>
      <xdr:colOff>400051</xdr:colOff>
      <xdr:row>58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0FB55F-EF2D-4823-9102-FE33CCC5C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680" t="7223" r="17802" b="4617"/>
        <a:stretch/>
      </xdr:blipFill>
      <xdr:spPr>
        <a:xfrm>
          <a:off x="3781425" y="2076450"/>
          <a:ext cx="11249026" cy="9067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6EE6E4-D5F7-4A50-891D-E7F4D61AA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D3A9AB-D16A-4B0B-85D4-937889F9E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161924</xdr:colOff>
      <xdr:row>4</xdr:row>
      <xdr:rowOff>180975</xdr:rowOff>
    </xdr:from>
    <xdr:to>
      <xdr:col>25</xdr:col>
      <xdr:colOff>485775</xdr:colOff>
      <xdr:row>52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D89BE2-B37D-4B98-8C9E-8CF74673FB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889" t="7316" r="17333" b="4617"/>
        <a:stretch/>
      </xdr:blipFill>
      <xdr:spPr>
        <a:xfrm>
          <a:off x="4429124" y="942975"/>
          <a:ext cx="11296651" cy="9058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2" sqref="I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T1" s="1" t="s">
        <v>19</v>
      </c>
    </row>
    <row r="2" spans="1:21" x14ac:dyDescent="0.25">
      <c r="A2" s="4">
        <f t="shared" ref="A2:A15" si="0">N2</f>
        <v>0</v>
      </c>
      <c r="B2" s="4">
        <f t="shared" ref="B2:B15" si="1">Q2</f>
        <v>613</v>
      </c>
      <c r="C2" s="4">
        <f>B2*1.2</f>
        <v>735.6</v>
      </c>
      <c r="D2" s="4">
        <f t="shared" ref="D2:D13" si="2">C2*1.2</f>
        <v>882.72</v>
      </c>
      <c r="E2" s="5">
        <f t="shared" ref="E2:E13" si="3">R2</f>
        <v>1700000</v>
      </c>
      <c r="F2" s="10">
        <f t="shared" ref="F2:F13" si="4">ROUND((E2/B2),0)</f>
        <v>2773</v>
      </c>
      <c r="G2" s="10">
        <f t="shared" ref="G2:G13" si="5">ROUND((E2/C2),0)</f>
        <v>2311</v>
      </c>
      <c r="H2" s="10">
        <f t="shared" ref="H2:H13" si="6">ROUND((E2/D2),0)</f>
        <v>1926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613</v>
      </c>
      <c r="R2" s="2">
        <v>1700000</v>
      </c>
      <c r="S2" s="8"/>
      <c r="T2" s="8">
        <f>Q2*1.38</f>
        <v>845.93999999999994</v>
      </c>
      <c r="U2">
        <f>R2/T2</f>
        <v>2009.5987895122587</v>
      </c>
    </row>
    <row r="3" spans="1:21" x14ac:dyDescent="0.25">
      <c r="A3" s="4">
        <f t="shared" si="0"/>
        <v>0</v>
      </c>
      <c r="B3" s="4">
        <f t="shared" si="1"/>
        <v>541.66666666666674</v>
      </c>
      <c r="C3" s="4">
        <f t="shared" ref="C3:C15" si="9">B3*1.2</f>
        <v>650.00000000000011</v>
      </c>
      <c r="D3" s="4">
        <f t="shared" si="2"/>
        <v>780.00000000000011</v>
      </c>
      <c r="E3" s="5">
        <f t="shared" si="3"/>
        <v>2600000</v>
      </c>
      <c r="F3" s="10">
        <f t="shared" si="4"/>
        <v>4800</v>
      </c>
      <c r="G3" s="10">
        <f t="shared" si="5"/>
        <v>4000</v>
      </c>
      <c r="H3" s="10">
        <f t="shared" si="6"/>
        <v>3333</v>
      </c>
      <c r="I3" s="4" t="e">
        <f>#REF!</f>
        <v>#REF!</v>
      </c>
      <c r="J3" s="4">
        <f t="shared" si="7"/>
        <v>0</v>
      </c>
      <c r="O3">
        <v>0</v>
      </c>
      <c r="P3">
        <v>650</v>
      </c>
      <c r="Q3">
        <f t="shared" ref="Q3:Q12" si="10">P3/1.2</f>
        <v>541.66666666666674</v>
      </c>
      <c r="R3" s="2">
        <v>2600000</v>
      </c>
      <c r="S3" s="8"/>
      <c r="T3" s="8">
        <f t="shared" ref="T3:T16" si="11">Q3*1.38</f>
        <v>747.5</v>
      </c>
      <c r="U3">
        <f t="shared" ref="U3:U17" si="12">R3/T3</f>
        <v>3478.2608695652175</v>
      </c>
    </row>
    <row r="4" spans="1:21" x14ac:dyDescent="0.25">
      <c r="A4" s="4">
        <f t="shared" si="0"/>
        <v>0</v>
      </c>
      <c r="B4" s="4">
        <f t="shared" si="1"/>
        <v>491.66666666666669</v>
      </c>
      <c r="C4" s="4">
        <f t="shared" si="9"/>
        <v>590</v>
      </c>
      <c r="D4" s="4">
        <f t="shared" si="2"/>
        <v>708</v>
      </c>
      <c r="E4" s="5">
        <f t="shared" si="3"/>
        <v>2400000</v>
      </c>
      <c r="F4" s="10">
        <f t="shared" si="4"/>
        <v>4881</v>
      </c>
      <c r="G4" s="10">
        <f t="shared" si="5"/>
        <v>4068</v>
      </c>
      <c r="H4" s="10">
        <f t="shared" si="6"/>
        <v>3390</v>
      </c>
      <c r="I4" s="4" t="e">
        <f>#REF!</f>
        <v>#REF!</v>
      </c>
      <c r="J4" s="4">
        <f t="shared" si="7"/>
        <v>0</v>
      </c>
      <c r="O4">
        <v>0</v>
      </c>
      <c r="P4">
        <v>590</v>
      </c>
      <c r="Q4">
        <f t="shared" si="10"/>
        <v>491.66666666666669</v>
      </c>
      <c r="R4" s="2">
        <v>2400000</v>
      </c>
      <c r="S4" s="8"/>
      <c r="T4" s="8">
        <f t="shared" si="11"/>
        <v>678.5</v>
      </c>
      <c r="U4" s="11">
        <f t="shared" si="12"/>
        <v>3537.2144436256449</v>
      </c>
    </row>
    <row r="5" spans="1:21" x14ac:dyDescent="0.25">
      <c r="A5" s="4">
        <f t="shared" si="0"/>
        <v>0</v>
      </c>
      <c r="B5" s="4">
        <f t="shared" si="1"/>
        <v>435</v>
      </c>
      <c r="C5" s="4">
        <f t="shared" si="9"/>
        <v>522</v>
      </c>
      <c r="D5" s="4">
        <f t="shared" si="2"/>
        <v>626.4</v>
      </c>
      <c r="E5" s="5">
        <f t="shared" si="3"/>
        <v>2400000</v>
      </c>
      <c r="F5" s="10">
        <f t="shared" si="4"/>
        <v>5517</v>
      </c>
      <c r="G5" s="10">
        <f t="shared" si="5"/>
        <v>4598</v>
      </c>
      <c r="H5" s="10">
        <f t="shared" si="6"/>
        <v>3831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435</v>
      </c>
      <c r="R5" s="2">
        <v>2400000</v>
      </c>
      <c r="S5" s="8"/>
      <c r="T5" s="8">
        <f t="shared" si="11"/>
        <v>600.29999999999995</v>
      </c>
      <c r="U5" s="11">
        <f t="shared" si="12"/>
        <v>3998.0009995002501</v>
      </c>
    </row>
    <row r="6" spans="1:21" x14ac:dyDescent="0.25">
      <c r="A6" s="4">
        <f t="shared" si="0"/>
        <v>0</v>
      </c>
      <c r="B6" s="4">
        <f t="shared" si="1"/>
        <v>450</v>
      </c>
      <c r="C6" s="4">
        <f t="shared" si="9"/>
        <v>540</v>
      </c>
      <c r="D6" s="4">
        <f t="shared" si="2"/>
        <v>648</v>
      </c>
      <c r="E6" s="5">
        <f t="shared" si="3"/>
        <v>2600000</v>
      </c>
      <c r="F6" s="10">
        <f t="shared" si="4"/>
        <v>5778</v>
      </c>
      <c r="G6" s="10">
        <f t="shared" si="5"/>
        <v>4815</v>
      </c>
      <c r="H6" s="10">
        <f t="shared" si="6"/>
        <v>4012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450</v>
      </c>
      <c r="R6" s="2">
        <v>2600000</v>
      </c>
      <c r="S6" s="8"/>
      <c r="T6" s="8">
        <f t="shared" si="11"/>
        <v>621</v>
      </c>
      <c r="U6" s="11">
        <f t="shared" si="12"/>
        <v>4186.7954911433171</v>
      </c>
    </row>
    <row r="7" spans="1:21" x14ac:dyDescent="0.25">
      <c r="A7" s="4">
        <f t="shared" si="0"/>
        <v>0</v>
      </c>
      <c r="B7" s="4">
        <f t="shared" si="1"/>
        <v>585</v>
      </c>
      <c r="C7" s="4">
        <f t="shared" si="9"/>
        <v>702</v>
      </c>
      <c r="D7" s="4">
        <f t="shared" si="2"/>
        <v>842.4</v>
      </c>
      <c r="E7" s="5">
        <f t="shared" si="3"/>
        <v>1800000</v>
      </c>
      <c r="F7" s="10">
        <f t="shared" si="4"/>
        <v>3077</v>
      </c>
      <c r="G7" s="10">
        <f t="shared" si="5"/>
        <v>2564</v>
      </c>
      <c r="H7" s="10">
        <f t="shared" si="6"/>
        <v>2137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585</v>
      </c>
      <c r="R7" s="2">
        <v>1800000</v>
      </c>
      <c r="S7" s="8"/>
      <c r="T7" s="8">
        <f t="shared" si="11"/>
        <v>807.3</v>
      </c>
      <c r="U7">
        <f t="shared" si="12"/>
        <v>2229.6544035674474</v>
      </c>
    </row>
    <row r="8" spans="1:21" x14ac:dyDescent="0.25">
      <c r="A8" s="4">
        <f t="shared" si="0"/>
        <v>0</v>
      </c>
      <c r="B8" s="4">
        <f t="shared" si="1"/>
        <v>440</v>
      </c>
      <c r="C8" s="4">
        <f t="shared" si="9"/>
        <v>528</v>
      </c>
      <c r="D8" s="4">
        <f t="shared" si="2"/>
        <v>633.6</v>
      </c>
      <c r="E8" s="5">
        <f t="shared" si="3"/>
        <v>2100000</v>
      </c>
      <c r="F8" s="10">
        <f t="shared" si="4"/>
        <v>4773</v>
      </c>
      <c r="G8" s="10">
        <f t="shared" si="5"/>
        <v>3977</v>
      </c>
      <c r="H8" s="10">
        <f t="shared" si="6"/>
        <v>3314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440</v>
      </c>
      <c r="R8" s="2">
        <v>2100000</v>
      </c>
      <c r="S8" s="8"/>
      <c r="T8" s="8">
        <f t="shared" si="11"/>
        <v>607.19999999999993</v>
      </c>
      <c r="U8">
        <f t="shared" si="12"/>
        <v>3458.4980237154155</v>
      </c>
    </row>
    <row r="9" spans="1:21" x14ac:dyDescent="0.25">
      <c r="A9" s="4">
        <f t="shared" si="0"/>
        <v>0</v>
      </c>
      <c r="B9" s="4">
        <f t="shared" si="1"/>
        <v>525</v>
      </c>
      <c r="C9" s="4">
        <f t="shared" si="9"/>
        <v>630</v>
      </c>
      <c r="D9" s="4">
        <f t="shared" si="2"/>
        <v>756</v>
      </c>
      <c r="E9" s="5">
        <f t="shared" si="3"/>
        <v>3000000</v>
      </c>
      <c r="F9" s="10">
        <f t="shared" si="4"/>
        <v>5714</v>
      </c>
      <c r="G9" s="10">
        <f t="shared" si="5"/>
        <v>4762</v>
      </c>
      <c r="H9" s="10">
        <f t="shared" si="6"/>
        <v>3968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525</v>
      </c>
      <c r="R9" s="2">
        <v>3000000</v>
      </c>
      <c r="S9" s="8"/>
      <c r="T9" s="8">
        <f t="shared" si="11"/>
        <v>724.5</v>
      </c>
      <c r="U9" s="11">
        <f t="shared" si="12"/>
        <v>4140.7867494824013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>
        <f t="shared" si="11"/>
        <v>0</v>
      </c>
      <c r="U10" t="e">
        <f t="shared" si="12"/>
        <v>#DIV/0!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>
        <f t="shared" si="11"/>
        <v>0</v>
      </c>
      <c r="U11" t="e">
        <f t="shared" si="12"/>
        <v>#DIV/0!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>
        <f t="shared" si="11"/>
        <v>0</v>
      </c>
      <c r="U12" t="e">
        <f t="shared" si="12"/>
        <v>#DIV/0!</v>
      </c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>
        <f t="shared" si="11"/>
        <v>0</v>
      </c>
      <c r="U13" t="e">
        <f t="shared" si="12"/>
        <v>#DIV/0!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>
        <f t="shared" si="11"/>
        <v>0</v>
      </c>
      <c r="U14" t="e">
        <f t="shared" si="12"/>
        <v>#DIV/0!</v>
      </c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>
        <f t="shared" si="11"/>
        <v>0</v>
      </c>
      <c r="U15" t="e">
        <f t="shared" si="12"/>
        <v>#DIV/0!</v>
      </c>
    </row>
    <row r="16" spans="1:21" x14ac:dyDescent="0.25">
      <c r="T16" s="8">
        <f t="shared" si="11"/>
        <v>0</v>
      </c>
      <c r="U16" t="e">
        <f t="shared" si="12"/>
        <v>#DIV/0!</v>
      </c>
    </row>
    <row r="17" spans="6:24" x14ac:dyDescent="0.25">
      <c r="U17" t="e">
        <f t="shared" si="12"/>
        <v>#DIV/0!</v>
      </c>
    </row>
    <row r="18" spans="6:24" x14ac:dyDescent="0.25">
      <c r="F18" s="7" t="s">
        <v>13</v>
      </c>
    </row>
    <row r="20" spans="6:24" x14ac:dyDescent="0.25">
      <c r="F20" s="7" t="s">
        <v>14</v>
      </c>
      <c r="G20">
        <v>510</v>
      </c>
    </row>
    <row r="21" spans="6:24" x14ac:dyDescent="0.25">
      <c r="F21" s="7" t="s">
        <v>16</v>
      </c>
      <c r="G21">
        <v>4000</v>
      </c>
      <c r="I21" t="s">
        <v>18</v>
      </c>
      <c r="J21">
        <v>368</v>
      </c>
    </row>
    <row r="22" spans="6:24" x14ac:dyDescent="0.25">
      <c r="F22" s="7" t="s">
        <v>17</v>
      </c>
      <c r="G22" s="6">
        <f>G21*G20</f>
        <v>2040000</v>
      </c>
      <c r="H22" s="6"/>
      <c r="I22">
        <f>G20/J21</f>
        <v>1.3858695652173914</v>
      </c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F25" s="7" t="s">
        <v>15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F26" s="7" t="s">
        <v>20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B1" zoomScale="85" zoomScaleNormal="85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E20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D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E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2023-09-27T09:57:50Z</dcterms:modified>
</cp:coreProperties>
</file>