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_Khadakpada Kalyan_Nilesh Patil\"/>
    </mc:Choice>
  </mc:AlternateContent>
  <xr:revisionPtr revIDLastSave="0" documentId="13_ncr:1_{52D64349-CDEE-41DF-A051-BC3BB835A485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9" i="23" l="1"/>
  <c r="D18" i="23"/>
  <c r="Q11" i="4"/>
  <c r="Q10" i="4"/>
  <c r="Q9" i="4"/>
  <c r="Q8" i="4"/>
  <c r="Q7" i="4"/>
  <c r="G31" i="4"/>
  <c r="G33" i="4" s="1"/>
  <c r="G27" i="4"/>
  <c r="H29" i="4"/>
  <c r="C5" i="25"/>
  <c r="C4" i="25"/>
  <c r="C3" i="25"/>
  <c r="P2" i="4"/>
  <c r="P3" i="4"/>
  <c r="B3" i="4" s="1"/>
  <c r="C3" i="4" s="1"/>
  <c r="D3" i="4" s="1"/>
  <c r="P4" i="4"/>
  <c r="P5" i="4"/>
  <c r="Q6" i="4"/>
  <c r="B6" i="4" s="1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<sst xmlns="http://schemas.openxmlformats.org/spreadsheetml/2006/main" count="134" uniqueCount="91">
  <si>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</si>
  <si>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</si>
  <si>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</si>
  <si>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</si>
  <si>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</si>
  <si>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</si>
  <si>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</si>
  <si>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</si>
  <si>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</si>
  <si>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</si>
  <si>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</si>
  <si>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</si>
  <si>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</si>
  <si>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</si>
  <si>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</si>
  <si>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</si>
  <si>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</si>
  <si>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</si>
  <si>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</si>
  <si>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</si>
  <si>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</si>
  <si>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</si>
  <si>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</si>
  <si>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</si>
  <si>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</si>
  <si>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</si>
  <si>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</si>
  <si>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</si>
  <si>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</si>
  <si>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</si>
  <si>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</si>
  <si>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</si>
  <si>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</si>
  <si>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</si>
  <si>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</si>
  <si>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</si>
  <si>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</si>
  <si>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</si>
  <si>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</si>
  <si>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</si>
  <si>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</si>
  <si>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</si>
  <si>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</si>
  <si>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</si>
  <si>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</si>
  <si>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</si>
  <si>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</si>
  <si>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</si>
  <si>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</si>
  <si>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</si>
  <si>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</si>
  <si>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</si>
  <si>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</si>
  <si>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</si>
  <si>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</si>
  <si>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</si>
  <si>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</si>
  <si>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</si>
  <si>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</si>
  <si>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</si>
  <si>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</si>
  <si>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</si>
  <si>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</si>
  <si>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</si>
  <si>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</si>
  <si>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</si>
  <si>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</si>
  <si>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</si>
  <si>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</si>
  <si>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</si>
  <si>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</si>
  <si>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</si>
  <si>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</si>
  <si>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</si>
  <si>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</si>
  <si>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</si>
  <si>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</si>
  <si>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</si>
  <si>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</si>
  <si>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</si>
  <si>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</si>
  <si>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</si>
  <si>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</si>
  <si>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</si>
  <si>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TMCA</t>
  </si>
  <si>
    <t>BALC</t>
  </si>
  <si>
    <t>IGR-08.09.23</t>
  </si>
  <si>
    <t>IGR-18.09.23</t>
  </si>
  <si>
    <t>IGR-29.03.23</t>
  </si>
  <si>
    <t>IGR-24.02.23</t>
  </si>
  <si>
    <t>IGR-16.02.23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</si>
</sst>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43" fontId="3" fillId="0" borderId="4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249897</xdr:colOff>
      <xdr:row>48</xdr:row>
      <xdr:rowOff>125081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A64B34-BB66-26A6-18B3-93AF3A0A2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99497" cy="9002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CFE313-C218-419D-C383-CBCD27F7D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535687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6150A2-8253-9088-53E2-A6151F1CA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85287" cy="9030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459476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844C4E-7319-8AD6-F979-F39106008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09076" cy="8964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392536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9857A7-6111-4916-953C-FF7B1A485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13336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506852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8B64B7-88AD-4434-06F4-64D14C70D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27652" cy="8859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B37679-EB16-D1BF-24BE-8388C6294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2E8C16-BD29-A286-EF99-0AEA1C33F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E2AF26-BECA-E218-2874-73F312F01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601667-C689-6B6D-49F0-F657582C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20" sqref="K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2023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2023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H31" sqref="H3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7000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4500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4500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7000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570</v>
      </c>
      <c r="D18" s="26">
        <f>C18*1.2</f>
        <v>684</v>
      </c>
      <c r="F18" s="19"/>
    </row>
    <row r="19" spans="1:6" x14ac:dyDescent="0.25">
      <c r="A19" s="16" t="s">
        <v>73</v>
      </c>
      <c r="B19" s="6"/>
      <c r="C19" s="32">
        <f>C18*C16</f>
        <v>3990000</v>
      </c>
      <c r="D19" s="79">
        <f>C19/D18</f>
        <v>5833.333333333333</v>
      </c>
      <c r="E19" s="69"/>
      <c r="F19" s="33"/>
    </row>
    <row r="20" spans="1:6" x14ac:dyDescent="0.25">
      <c r="A20" s="16" t="s">
        <v>24</v>
      </c>
      <c r="C20" s="34">
        <f>C19*90%</f>
        <v>3591000</v>
      </c>
      <c r="D20" s="32"/>
      <c r="F20" s="19"/>
    </row>
    <row r="21" spans="1:6" x14ac:dyDescent="0.25">
      <c r="A21" s="16" t="s">
        <v>25</v>
      </c>
      <c r="C21" s="34">
        <f>C19*80%</f>
        <v>3192000</v>
      </c>
      <c r="D21" s="34"/>
      <c r="F21" s="19"/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1425000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8312.5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0"/>
  <sheetViews>
    <sheetView workbookViewId="0">
      <selection activeCell="S7" sqref="S7:S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9" bestFit="1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1</v>
      </c>
      <c r="B2" s="4">
        <f t="shared" ref="B2:B16" si="0">Q2</f>
        <v>428</v>
      </c>
      <c r="C2" s="4">
        <f t="shared" ref="C2:C16" si="1">B2*1.2</f>
        <v>513.6</v>
      </c>
      <c r="D2" s="4">
        <f t="shared" ref="D2:D16" si="2">C2*1.2</f>
        <v>616.32000000000005</v>
      </c>
      <c r="E2" s="5">
        <f t="shared" ref="E2:E16" si="3">R2</f>
        <v>4300000</v>
      </c>
      <c r="F2" s="77">
        <f t="shared" ref="F2:F15" si="4">ROUND((E2/B2),0)</f>
        <v>10047</v>
      </c>
      <c r="G2" s="77">
        <f t="shared" ref="G2:G15" si="5">ROUND((E2/C2),0)</f>
        <v>8372</v>
      </c>
      <c r="H2" s="77">
        <f t="shared" ref="H2:H15" si="6">ROUND((E2/D2),0)</f>
        <v>6977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428</v>
      </c>
      <c r="R2" s="78">
        <v>4300000</v>
      </c>
      <c r="S2" s="2"/>
    </row>
    <row r="3" spans="1:20" x14ac:dyDescent="0.25">
      <c r="A3" s="4">
        <v>2</v>
      </c>
      <c r="B3" s="4">
        <f t="shared" si="0"/>
        <v>650</v>
      </c>
      <c r="C3" s="4">
        <f t="shared" si="1"/>
        <v>780</v>
      </c>
      <c r="D3" s="4">
        <f t="shared" si="2"/>
        <v>936</v>
      </c>
      <c r="E3" s="5">
        <f t="shared" si="3"/>
        <v>4500000</v>
      </c>
      <c r="F3" s="77">
        <f t="shared" si="4"/>
        <v>6923</v>
      </c>
      <c r="G3" s="77">
        <f t="shared" si="5"/>
        <v>5769</v>
      </c>
      <c r="H3" s="77">
        <f t="shared" si="6"/>
        <v>4808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650</v>
      </c>
      <c r="R3" s="78">
        <v>4500000</v>
      </c>
      <c r="S3" s="2"/>
    </row>
    <row r="4" spans="1:20" x14ac:dyDescent="0.25">
      <c r="A4" s="4">
        <v>3</v>
      </c>
      <c r="B4" s="4">
        <f t="shared" si="0"/>
        <v>750</v>
      </c>
      <c r="C4" s="4">
        <f t="shared" si="1"/>
        <v>900</v>
      </c>
      <c r="D4" s="4">
        <f t="shared" si="2"/>
        <v>1080</v>
      </c>
      <c r="E4" s="5">
        <f t="shared" si="3"/>
        <v>4400000</v>
      </c>
      <c r="F4" s="4">
        <f t="shared" si="4"/>
        <v>5867</v>
      </c>
      <c r="G4" s="4">
        <f t="shared" si="5"/>
        <v>4889</v>
      </c>
      <c r="H4" s="4">
        <f t="shared" si="6"/>
        <v>4074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750</v>
      </c>
      <c r="R4" s="2">
        <v>4400000</v>
      </c>
      <c r="S4" s="2"/>
    </row>
    <row r="5" spans="1:20" x14ac:dyDescent="0.25">
      <c r="A5" s="4">
        <v>4</v>
      </c>
      <c r="B5" s="4">
        <f t="shared" si="0"/>
        <v>630</v>
      </c>
      <c r="C5" s="4">
        <f t="shared" si="1"/>
        <v>756</v>
      </c>
      <c r="D5" s="4">
        <f t="shared" si="2"/>
        <v>907.19999999999993</v>
      </c>
      <c r="E5" s="5">
        <f t="shared" si="3"/>
        <v>4500000</v>
      </c>
      <c r="F5" s="77">
        <f t="shared" si="4"/>
        <v>7143</v>
      </c>
      <c r="G5" s="77">
        <f t="shared" si="5"/>
        <v>5952</v>
      </c>
      <c r="H5" s="77">
        <f t="shared" si="6"/>
        <v>4960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630</v>
      </c>
      <c r="R5" s="78">
        <v>4500000</v>
      </c>
      <c r="S5" s="2"/>
    </row>
    <row r="6" spans="1:20" x14ac:dyDescent="0.25">
      <c r="A6" s="4">
        <v>5</v>
      </c>
      <c r="B6" s="4">
        <f t="shared" si="0"/>
        <v>476.66666666666669</v>
      </c>
      <c r="C6" s="4">
        <f t="shared" si="1"/>
        <v>572</v>
      </c>
      <c r="D6" s="4">
        <f t="shared" si="2"/>
        <v>686.4</v>
      </c>
      <c r="E6" s="5">
        <f t="shared" si="3"/>
        <v>4500000</v>
      </c>
      <c r="F6" s="77">
        <f t="shared" si="4"/>
        <v>9441</v>
      </c>
      <c r="G6" s="77">
        <f t="shared" si="5"/>
        <v>7867</v>
      </c>
      <c r="H6" s="77">
        <f t="shared" si="6"/>
        <v>6556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v>572</v>
      </c>
      <c r="Q6" s="7">
        <f t="shared" ref="Q6:Q10" si="10">P6/1.2</f>
        <v>476.66666666666669</v>
      </c>
      <c r="R6" s="78">
        <v>4500000</v>
      </c>
      <c r="S6" s="2"/>
    </row>
    <row r="7" spans="1:20" x14ac:dyDescent="0.25">
      <c r="A7" s="4">
        <v>6</v>
      </c>
      <c r="B7" s="4">
        <f t="shared" si="0"/>
        <v>663.06240000000003</v>
      </c>
      <c r="C7" s="4">
        <f t="shared" si="1"/>
        <v>795.67488000000003</v>
      </c>
      <c r="D7" s="4">
        <f t="shared" si="2"/>
        <v>954.80985599999997</v>
      </c>
      <c r="E7" s="5">
        <f t="shared" si="3"/>
        <v>3905000</v>
      </c>
      <c r="F7" s="4">
        <f t="shared" si="4"/>
        <v>5889</v>
      </c>
      <c r="G7" s="4">
        <f t="shared" si="5"/>
        <v>4908</v>
      </c>
      <c r="H7" s="4">
        <f t="shared" si="6"/>
        <v>4090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>61.6*10.764</f>
        <v>663.06240000000003</v>
      </c>
      <c r="R7" s="2">
        <v>3905000</v>
      </c>
      <c r="S7" s="2" t="s">
        <v>86</v>
      </c>
    </row>
    <row r="8" spans="1:20" x14ac:dyDescent="0.25">
      <c r="A8" s="4">
        <v>7</v>
      </c>
      <c r="B8" s="4">
        <f t="shared" si="0"/>
        <v>570.47047199999997</v>
      </c>
      <c r="C8" s="4">
        <f t="shared" si="1"/>
        <v>684.56456639999999</v>
      </c>
      <c r="D8" s="4">
        <f t="shared" si="2"/>
        <v>821.47747967999999</v>
      </c>
      <c r="E8" s="5">
        <f t="shared" si="3"/>
        <v>3575000</v>
      </c>
      <c r="F8" s="4">
        <f t="shared" si="4"/>
        <v>6267</v>
      </c>
      <c r="G8" s="4">
        <f t="shared" si="5"/>
        <v>5222</v>
      </c>
      <c r="H8" s="4">
        <f t="shared" si="6"/>
        <v>4352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>52.998*10.764</f>
        <v>570.47047199999997</v>
      </c>
      <c r="R8" s="2">
        <v>3575000</v>
      </c>
      <c r="S8" s="2" t="s">
        <v>87</v>
      </c>
    </row>
    <row r="9" spans="1:20" x14ac:dyDescent="0.25">
      <c r="A9" s="4">
        <v>8</v>
      </c>
      <c r="B9" s="4">
        <f t="shared" si="0"/>
        <v>595.35684000000003</v>
      </c>
      <c r="C9" s="4">
        <f t="shared" si="1"/>
        <v>714.42820800000004</v>
      </c>
      <c r="D9" s="4">
        <f t="shared" si="2"/>
        <v>857.31384960000003</v>
      </c>
      <c r="E9" s="5">
        <f t="shared" si="3"/>
        <v>3850000</v>
      </c>
      <c r="F9" s="77">
        <f t="shared" si="4"/>
        <v>6467</v>
      </c>
      <c r="G9" s="77">
        <f t="shared" si="5"/>
        <v>5389</v>
      </c>
      <c r="H9" s="77">
        <f t="shared" si="6"/>
        <v>4491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f>55.31*10.764</f>
        <v>595.35684000000003</v>
      </c>
      <c r="R9" s="78">
        <v>3850000</v>
      </c>
      <c r="S9" s="78" t="s">
        <v>88</v>
      </c>
      <c r="T9" s="7"/>
    </row>
    <row r="10" spans="1:20" x14ac:dyDescent="0.25">
      <c r="A10" s="4">
        <v>9</v>
      </c>
      <c r="B10" s="4">
        <f t="shared" si="0"/>
        <v>551.11680000000001</v>
      </c>
      <c r="C10" s="4">
        <f t="shared" si="1"/>
        <v>661.34015999999997</v>
      </c>
      <c r="D10" s="4">
        <f t="shared" si="2"/>
        <v>793.60819199999992</v>
      </c>
      <c r="E10" s="5">
        <f t="shared" si="3"/>
        <v>4300000</v>
      </c>
      <c r="F10" s="77">
        <f t="shared" si="4"/>
        <v>7802</v>
      </c>
      <c r="G10" s="77">
        <f t="shared" si="5"/>
        <v>6502</v>
      </c>
      <c r="H10" s="77">
        <f t="shared" si="6"/>
        <v>5418</v>
      </c>
      <c r="I10" s="77">
        <f t="shared" si="7"/>
        <v>0</v>
      </c>
      <c r="J10" s="77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f>51.2*10.764</f>
        <v>551.11680000000001</v>
      </c>
      <c r="R10" s="78">
        <v>4300000</v>
      </c>
      <c r="S10" s="78" t="s">
        <v>89</v>
      </c>
      <c r="T10" s="7"/>
    </row>
    <row r="11" spans="1:20" x14ac:dyDescent="0.25">
      <c r="A11" s="4">
        <v>10</v>
      </c>
      <c r="B11" s="4">
        <f t="shared" si="0"/>
        <v>663.06240000000003</v>
      </c>
      <c r="C11" s="4">
        <f t="shared" si="1"/>
        <v>795.67488000000003</v>
      </c>
      <c r="D11" s="4">
        <f t="shared" si="2"/>
        <v>954.80985599999997</v>
      </c>
      <c r="E11" s="5">
        <f t="shared" si="3"/>
        <v>3900000</v>
      </c>
      <c r="F11" s="4">
        <f t="shared" si="4"/>
        <v>5882</v>
      </c>
      <c r="G11" s="4">
        <f t="shared" si="5"/>
        <v>4901</v>
      </c>
      <c r="H11" s="4">
        <f t="shared" si="6"/>
        <v>4085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>61.6*10.764</f>
        <v>663.06240000000003</v>
      </c>
      <c r="R11" s="2">
        <v>3900000</v>
      </c>
      <c r="S11" s="2" t="s">
        <v>90</v>
      </c>
    </row>
    <row r="12" spans="1:20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ref="Q11:Q15" si="12">P12/1.2</f>
        <v>0</v>
      </c>
      <c r="R12" s="2">
        <v>0</v>
      </c>
      <c r="S12" s="2"/>
    </row>
    <row r="13" spans="1:20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20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20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20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 t="s">
        <v>83</v>
      </c>
      <c r="G25" s="10">
        <v>467</v>
      </c>
    </row>
    <row r="26" spans="1:19" s="10" customFormat="1" x14ac:dyDescent="0.25">
      <c r="F26" s="73" t="s">
        <v>85</v>
      </c>
      <c r="G26" s="10">
        <v>116</v>
      </c>
    </row>
    <row r="27" spans="1:19" s="10" customFormat="1" x14ac:dyDescent="0.25">
      <c r="F27" s="73" t="s">
        <v>84</v>
      </c>
      <c r="G27" s="10">
        <f>SUM(G25:G26)</f>
        <v>583</v>
      </c>
    </row>
    <row r="28" spans="1:19" s="10" customFormat="1" x14ac:dyDescent="0.25">
      <c r="C28" s="71" t="s">
        <v>74</v>
      </c>
      <c r="D28" s="71"/>
      <c r="F28" s="56" t="s">
        <v>83</v>
      </c>
      <c r="G28" s="56">
        <v>570</v>
      </c>
    </row>
    <row r="29" spans="1:19" s="10" customFormat="1" x14ac:dyDescent="0.25">
      <c r="C29" s="71" t="s">
        <v>1</v>
      </c>
      <c r="D29" s="71">
        <v>3800000</v>
      </c>
      <c r="F29" s="56" t="s">
        <v>71</v>
      </c>
      <c r="G29" s="56">
        <v>684</v>
      </c>
      <c r="H29" s="10">
        <f>G29/G28</f>
        <v>1.2</v>
      </c>
    </row>
    <row r="30" spans="1:19" s="10" customFormat="1" x14ac:dyDescent="0.25">
      <c r="F30" s="56" t="s">
        <v>72</v>
      </c>
      <c r="G30" s="56">
        <v>7000</v>
      </c>
    </row>
    <row r="31" spans="1:19" s="10" customFormat="1" x14ac:dyDescent="0.25">
      <c r="C31" s="74"/>
      <c r="D31" s="74"/>
      <c r="F31" s="74" t="s">
        <v>73</v>
      </c>
      <c r="G31" s="74">
        <f>G28*G30</f>
        <v>3990000</v>
      </c>
      <c r="H31" s="10">
        <f>G31/D29</f>
        <v>1.05</v>
      </c>
    </row>
    <row r="32" spans="1:19" s="10" customFormat="1" x14ac:dyDescent="0.25">
      <c r="C32" s="74"/>
      <c r="D32" s="74"/>
      <c r="F32" s="74" t="s">
        <v>24</v>
      </c>
      <c r="G32" s="74">
        <f>G31*90%</f>
        <v>3591000</v>
      </c>
    </row>
    <row r="33" spans="3:7" s="10" customFormat="1" x14ac:dyDescent="0.25">
      <c r="C33" s="74"/>
      <c r="D33" s="74"/>
      <c r="F33" s="74" t="s">
        <v>25</v>
      </c>
      <c r="G33" s="74">
        <f>G31*80%</f>
        <v>3192000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0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2023-10-20T05:39:25Z</dcterms:modified>
</cp:coreProperties>
</file>