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D3E2941-B9AE-4F5A-8CC8-B36626D5BB32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9" i="5" l="1"/>
  <c r="E38" i="5"/>
  <c r="I20" i="5"/>
  <c r="K18" i="5"/>
  <c r="B8" i="5" l="1"/>
  <c r="J8" i="5"/>
  <c r="L8" i="5"/>
  <c r="I30" i="5"/>
  <c r="I31" i="5" l="1"/>
  <c r="H31" i="5" l="1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G31" i="5"/>
  <c r="H30" i="5"/>
  <c r="G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B23" i="5" s="1"/>
  <c r="K38" i="5"/>
  <c r="K39" i="5"/>
  <c r="B21" i="5" l="1"/>
  <c r="B19" i="5"/>
  <c r="B20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<sst xmlns="http://schemas.openxmlformats.org/spreadsheetml/2006/main" count="27" uniqueCount="27">
  <si>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</si>
  <si>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</si>
  <si>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</si>
  <si>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</si>
  <si>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</si>
  <si>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</si>
  <si>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</si>
  <si>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</si>
  <si>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</si>
  <si>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</si>
  <si>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</si>
  <si>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</si>
  <si>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</si>
  <si>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</si>
  <si>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</si>
  <si>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</si>
  <si>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</si>
  <si>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</si>
  <si>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</si>
  <si>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</si>
  <si>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</si>
  <si>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</si>
  <si>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</si>
  <si>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</si>
  <si>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</si>
  <si>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 xml:space="preserve">                                                            </t>
  </si>
  <si>
    <t>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</si>
</sst>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  <xf numFmtId="0" fontId="3" fillId="4" borderId="1" xfId="0" applyFont="1" applyFill="1" applyBorder="1"/>
    <xf numFmtId="43" fontId="3" fillId="4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411759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E224E-BB55-4163-AA36-43FEDFF2A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51759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39</xdr:row>
      <xdr:rowOff>172511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860603-E7A0-4EA9-B5E8-F42942BE8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813707" cy="7602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56BBC8-F470-4C34-A5FA-96DBC5FF8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792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39</xdr:col>
      <xdr:colOff>154633</xdr:colOff>
      <xdr:row>46</xdr:row>
      <xdr:rowOff>182223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BEACB2-B924-471D-A6BA-034FBCA3B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6004233" cy="89452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39041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1B9D40-D0CF-4807-A870-784767420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44641" cy="7821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opLeftCell="A7" workbookViewId="0">
      <selection activeCell="A34" sqref="A34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2002</v>
      </c>
      <c r="C5" s="4"/>
      <c r="I5" s="3">
        <v>2002</v>
      </c>
      <c r="J5" s="3">
        <v>2023</v>
      </c>
      <c r="K5" s="3">
        <f>J5-I5</f>
        <v>21</v>
      </c>
      <c r="L5" s="3">
        <f>K5-60</f>
        <v>-39</v>
      </c>
    </row>
    <row r="6" spans="1:12" ht="16.5" x14ac:dyDescent="0.3">
      <c r="A6" s="4" t="s">
        <v>5</v>
      </c>
      <c r="B6" s="4">
        <f>B4-B5</f>
        <v>21</v>
      </c>
      <c r="C6" s="4"/>
      <c r="I6" s="3"/>
      <c r="J6" s="3"/>
      <c r="K6" s="3"/>
    </row>
    <row r="7" spans="1:12" ht="16.5" x14ac:dyDescent="0.3">
      <c r="A7" s="4"/>
      <c r="B7" s="4">
        <f>B6-60</f>
        <v>-39</v>
      </c>
      <c r="C7" s="4"/>
      <c r="I7" s="3"/>
      <c r="J7" s="3" t="s">
        <v>23</v>
      </c>
      <c r="K7" s="3"/>
      <c r="L7">
        <v>26620</v>
      </c>
    </row>
    <row r="8" spans="1:12" ht="16.5" x14ac:dyDescent="0.3">
      <c r="A8" s="4" t="s">
        <v>6</v>
      </c>
      <c r="B8" s="6">
        <f>505*2500</f>
        <v>1262500</v>
      </c>
      <c r="C8" s="6"/>
      <c r="I8" s="3"/>
      <c r="J8" s="3">
        <f>46.933*10.764</f>
        <v>505.18681199999997</v>
      </c>
      <c r="K8" s="3"/>
      <c r="L8">
        <f>L7/10.764</f>
        <v>2473.0583426235603</v>
      </c>
    </row>
    <row r="9" spans="1:12" ht="16.5" x14ac:dyDescent="0.3">
      <c r="A9" s="4" t="s">
        <v>7</v>
      </c>
      <c r="B9" s="4"/>
      <c r="C9" s="4"/>
      <c r="I9" s="3"/>
      <c r="J9" s="3"/>
      <c r="K9" s="3"/>
    </row>
    <row r="10" spans="1:12" ht="16.5" x14ac:dyDescent="0.3">
      <c r="A10" s="4"/>
      <c r="B10" s="4"/>
      <c r="C10" s="4"/>
      <c r="I10" s="3"/>
      <c r="J10" s="3"/>
      <c r="K10" s="3"/>
    </row>
    <row r="11" spans="1:12" ht="16.5" x14ac:dyDescent="0.3">
      <c r="A11" s="4" t="s">
        <v>8</v>
      </c>
      <c r="B11" s="4">
        <f>100-10</f>
        <v>90</v>
      </c>
      <c r="C11" s="4"/>
      <c r="I11" s="3"/>
      <c r="J11" s="3"/>
      <c r="K11" s="3"/>
    </row>
    <row r="12" spans="1:12" ht="16.5" x14ac:dyDescent="0.3">
      <c r="A12" s="4" t="s">
        <v>9</v>
      </c>
      <c r="B12" s="4">
        <f>B11*B6/60</f>
        <v>31.5</v>
      </c>
      <c r="C12" s="4"/>
    </row>
    <row r="13" spans="1:12" ht="16.5" x14ac:dyDescent="0.3">
      <c r="A13" s="4"/>
      <c r="B13" s="7">
        <f>B12%</f>
        <v>0.315</v>
      </c>
      <c r="C13" s="7"/>
    </row>
    <row r="14" spans="1:12" ht="16.5" x14ac:dyDescent="0.3">
      <c r="A14" s="4" t="s">
        <v>10</v>
      </c>
      <c r="B14" s="6">
        <f>ROUND((B8*B13),0)</f>
        <v>397688</v>
      </c>
      <c r="C14" s="6"/>
    </row>
    <row r="15" spans="1:12" ht="16.5" x14ac:dyDescent="0.3">
      <c r="A15" s="4" t="s">
        <v>26</v>
      </c>
      <c r="B15" s="6">
        <v>7500</v>
      </c>
      <c r="C15" s="6"/>
    </row>
    <row r="16" spans="1:12" ht="16.5" x14ac:dyDescent="0.3">
      <c r="A16" s="4" t="s">
        <v>22</v>
      </c>
      <c r="B16" s="4">
        <v>505</v>
      </c>
      <c r="C16" s="4"/>
    </row>
    <row r="17" spans="1:11" ht="16.5" x14ac:dyDescent="0.3">
      <c r="A17" s="4" t="s">
        <v>11</v>
      </c>
      <c r="B17" s="6">
        <f>B16*B15</f>
        <v>3787500</v>
      </c>
      <c r="C17" s="6"/>
      <c r="D17" s="1"/>
      <c r="H17" s="3"/>
      <c r="I17" t="s">
        <v>24</v>
      </c>
    </row>
    <row r="18" spans="1:11" ht="16.5" x14ac:dyDescent="0.3">
      <c r="A18" s="14" t="s">
        <v>12</v>
      </c>
      <c r="B18" s="15">
        <f>B17-B14</f>
        <v>3389812</v>
      </c>
      <c r="C18" s="9"/>
      <c r="D18" s="1"/>
      <c r="G18" t="s">
        <v>25</v>
      </c>
      <c r="H18" s="3"/>
      <c r="I18">
        <v>358</v>
      </c>
      <c r="K18">
        <f>J8/I18</f>
        <v>1.411136346368715</v>
      </c>
    </row>
    <row r="19" spans="1:11" ht="16.5" x14ac:dyDescent="0.3">
      <c r="A19" s="14" t="s">
        <v>13</v>
      </c>
      <c r="B19" s="15">
        <f>B18*0.9</f>
        <v>3050830.8000000003</v>
      </c>
      <c r="C19" s="9"/>
      <c r="H19" s="3"/>
      <c r="I19">
        <v>8500</v>
      </c>
    </row>
    <row r="20" spans="1:11" ht="16.5" x14ac:dyDescent="0.3">
      <c r="A20" s="14" t="s">
        <v>14</v>
      </c>
      <c r="B20" s="15">
        <f>B18*0.8</f>
        <v>2711849.6</v>
      </c>
      <c r="C20" s="9"/>
      <c r="I20">
        <f>I19*I18</f>
        <v>3043000</v>
      </c>
    </row>
    <row r="21" spans="1:11" ht="16.5" x14ac:dyDescent="0.3">
      <c r="A21" s="14" t="s">
        <v>15</v>
      </c>
      <c r="B21" s="15">
        <f>B18*0.025/12</f>
        <v>7062.1083333333336</v>
      </c>
      <c r="C21" s="9"/>
    </row>
    <row r="23" spans="1:11" x14ac:dyDescent="0.25">
      <c r="B23" s="1">
        <f>B18/505</f>
        <v>6712.4990099009901</v>
      </c>
    </row>
    <row r="24" spans="1:11" x14ac:dyDescent="0.25">
      <c r="B24" s="1"/>
    </row>
    <row r="28" spans="1:11" x14ac:dyDescent="0.25">
      <c r="E28" t="s">
        <v>17</v>
      </c>
    </row>
    <row r="29" spans="1:11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1" x14ac:dyDescent="0.25">
      <c r="D30" s="11">
        <v>465</v>
      </c>
      <c r="E30" s="12">
        <v>390</v>
      </c>
      <c r="F30" s="11">
        <v>3100000</v>
      </c>
      <c r="G30" s="11">
        <f t="shared" ref="G30:G36" si="0">F30/E30</f>
        <v>7948.7179487179483</v>
      </c>
      <c r="H30" s="11">
        <f t="shared" ref="H30:H35" si="1">F30/D30</f>
        <v>6666.666666666667</v>
      </c>
      <c r="I30" s="3">
        <f>D30/E30</f>
        <v>1.1923076923076923</v>
      </c>
    </row>
    <row r="31" spans="1:11" x14ac:dyDescent="0.25">
      <c r="D31" s="11">
        <v>480</v>
      </c>
      <c r="E31" s="10"/>
      <c r="F31" s="3">
        <v>3500000</v>
      </c>
      <c r="G31" s="3" t="e">
        <f t="shared" si="0"/>
        <v>#DIV/0!</v>
      </c>
      <c r="H31" s="3">
        <f>F31/D31</f>
        <v>7291.666666666667</v>
      </c>
      <c r="I31" s="3" t="e">
        <f>D31/E31</f>
        <v>#DIV/0!</v>
      </c>
    </row>
    <row r="32" spans="1:11" x14ac:dyDescent="0.25">
      <c r="D32" s="11">
        <v>485</v>
      </c>
      <c r="E32" s="12"/>
      <c r="F32" s="13">
        <v>3100000</v>
      </c>
      <c r="G32" s="11" t="e">
        <f t="shared" si="0"/>
        <v>#DIV/0!</v>
      </c>
      <c r="H32" s="11">
        <f t="shared" si="1"/>
        <v>6391.7525773195875</v>
      </c>
      <c r="I32" s="3" t="e">
        <f>D32/E32</f>
        <v>#DIV/0!</v>
      </c>
    </row>
    <row r="33" spans="4:13" x14ac:dyDescent="0.25">
      <c r="D33" s="11"/>
      <c r="E33" s="12"/>
      <c r="F33" s="13"/>
      <c r="G33" s="11" t="e">
        <f t="shared" si="0"/>
        <v>#DIV/0!</v>
      </c>
      <c r="H33" s="11" t="e">
        <f t="shared" si="1"/>
        <v>#DIV/0!</v>
      </c>
      <c r="I33" s="3" t="e">
        <f>D33/E33</f>
        <v>#DIV/0!</v>
      </c>
    </row>
    <row r="34" spans="4:13" x14ac:dyDescent="0.25">
      <c r="D34" s="11"/>
      <c r="E34" s="11"/>
      <c r="F34" s="11"/>
      <c r="G34" s="11" t="e">
        <f t="shared" si="0"/>
        <v>#DIV/0!</v>
      </c>
      <c r="H34" s="11" t="e">
        <f t="shared" si="1"/>
        <v>#DIV/0!</v>
      </c>
      <c r="I34" s="3" t="e">
        <f>D34/E34</f>
        <v>#DIV/0!</v>
      </c>
    </row>
    <row r="35" spans="4:13" x14ac:dyDescent="0.25">
      <c r="D35" s="3"/>
      <c r="E35" s="3"/>
      <c r="F35" s="3"/>
      <c r="G35" s="3" t="e">
        <f t="shared" si="0"/>
        <v>#DIV/0!</v>
      </c>
      <c r="H35" s="3" t="e">
        <f t="shared" si="1"/>
        <v>#DIV/0!</v>
      </c>
      <c r="I35" s="3"/>
    </row>
    <row r="36" spans="4:13" x14ac:dyDescent="0.25">
      <c r="G36" s="3" t="e">
        <f t="shared" si="0"/>
        <v>#DIV/0!</v>
      </c>
    </row>
    <row r="37" spans="4:13" x14ac:dyDescent="0.25">
      <c r="E37" t="s">
        <v>21</v>
      </c>
    </row>
    <row r="38" spans="4:13" x14ac:dyDescent="0.25">
      <c r="D38" s="3"/>
      <c r="E38" s="3">
        <f>41.97*10.764</f>
        <v>451.76507999999995</v>
      </c>
      <c r="F38" s="2">
        <v>3861000</v>
      </c>
      <c r="G38" s="3">
        <f t="shared" ref="G38:G43" si="2">F38/E38</f>
        <v>8546.4772974484895</v>
      </c>
      <c r="H38">
        <v>500</v>
      </c>
      <c r="I38">
        <v>100</v>
      </c>
      <c r="J38" s="3">
        <f t="shared" ref="J38:J43" si="3">I38+H38+F38</f>
        <v>3861600</v>
      </c>
      <c r="K38" s="3">
        <f t="shared" ref="K38:K43" si="4">J38/E38</f>
        <v>8547.8054213486357</v>
      </c>
      <c r="L38" s="5"/>
      <c r="M38" s="3"/>
    </row>
    <row r="39" spans="4:13" x14ac:dyDescent="0.25">
      <c r="D39" s="3"/>
      <c r="E39" s="2">
        <f>45.33*10.764</f>
        <v>487.93211999999994</v>
      </c>
      <c r="F39" s="2">
        <v>3050000</v>
      </c>
      <c r="G39" s="3">
        <f t="shared" si="2"/>
        <v>6250.8694856981347</v>
      </c>
      <c r="H39">
        <v>213500</v>
      </c>
      <c r="I39">
        <v>30000</v>
      </c>
      <c r="J39" s="3">
        <f t="shared" si="3"/>
        <v>3293500</v>
      </c>
      <c r="K39" s="3">
        <f t="shared" si="4"/>
        <v>6749.9143118514112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/>
      <c r="F40" s="3"/>
      <c r="G40" s="3" t="e">
        <f t="shared" si="2"/>
        <v>#DIV/0!</v>
      </c>
      <c r="H40" s="3">
        <v>500</v>
      </c>
      <c r="I40" s="3">
        <v>100</v>
      </c>
      <c r="J40" s="3">
        <f t="shared" si="3"/>
        <v>600</v>
      </c>
      <c r="K40" s="3" t="e">
        <f t="shared" si="4"/>
        <v>#DIV/0!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2"/>
        <v>#DIV/0!</v>
      </c>
      <c r="H41" s="3">
        <v>735000</v>
      </c>
      <c r="I41" s="3">
        <v>30000</v>
      </c>
      <c r="J41" s="3">
        <f t="shared" si="3"/>
        <v>765000</v>
      </c>
      <c r="K41" s="3" t="e">
        <f t="shared" si="4"/>
        <v>#DIV/0!</v>
      </c>
      <c r="L41" s="3"/>
      <c r="M41" s="3"/>
    </row>
    <row r="42" spans="4:13" x14ac:dyDescent="0.25">
      <c r="G42" t="e">
        <f t="shared" si="2"/>
        <v>#DIV/0!</v>
      </c>
      <c r="H42">
        <v>854000</v>
      </c>
      <c r="I42" s="3">
        <v>30000</v>
      </c>
      <c r="J42" s="3">
        <f t="shared" si="3"/>
        <v>884000</v>
      </c>
      <c r="K42" s="3" t="e">
        <f t="shared" si="4"/>
        <v>#DIV/0!</v>
      </c>
    </row>
    <row r="43" spans="4:13" x14ac:dyDescent="0.25">
      <c r="G43" t="e">
        <f t="shared" si="2"/>
        <v>#DIV/0!</v>
      </c>
      <c r="H43">
        <v>693000</v>
      </c>
      <c r="I43" s="3">
        <v>30000</v>
      </c>
      <c r="J43" s="3">
        <f t="shared" si="3"/>
        <v>723000</v>
      </c>
      <c r="K43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2023-09-25T08:30:49Z</dcterms:modified>
</cp:coreProperties>
</file>