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7EB2B626-1A5B-4E0E-8D35-D9DB202C097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1" i="1" l="1"/>
  <c r="F30" i="1" l="1"/>
  <c r="C7" i="1" l="1"/>
  <c r="C10" i="1" s="1"/>
  <c r="C11" i="1" s="1"/>
  <c r="C23" i="1" l="1"/>
  <c r="C83" i="1" l="1"/>
  <c r="C5" i="1" l="1"/>
  <c r="C6" i="1" l="1"/>
  <c r="C14" i="1"/>
  <c r="C8" i="1" l="1"/>
  <c r="C12" i="1"/>
  <c r="C13" i="1" l="1"/>
  <c r="C16" i="1" s="1"/>
  <c r="C19" i="1" s="1"/>
  <c r="C25" i="1" s="1"/>
  <c r="G30" i="1" l="1"/>
  <c r="H30" i="1" s="1"/>
  <c r="H31" i="1" s="1"/>
  <c r="H32" i="1" s="1"/>
  <c r="C20" i="1"/>
  <c r="C21" i="1"/>
  <c r="H33" i="1" l="1"/>
</calcChain>
</file>

<file path=xl/sharedStrings.xml><?xml version="1.0" encoding="utf-8"?>
<sst xmlns="http://schemas.openxmlformats.org/spreadsheetml/2006/main" count="35" uniqueCount="30">
  <si>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</si>
  <si>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</si>
  <si>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</si>
  <si>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</si>
  <si>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</si>
  <si>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</si>
  <si>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</si>
  <si>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</si>
  <si>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</si>
  <si>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</si>
  <si>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</si>
  <si>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</si>
  <si>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</si>
  <si>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</si>
  <si>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</si>
  <si>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</si>
  <si>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</si>
  <si>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</si>
  <si>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BUA</t>
  </si>
  <si>
    <t>Rate</t>
  </si>
  <si>
    <t>FMV</t>
  </si>
  <si>
    <t>DSV</t>
  </si>
  <si>
    <t>Remark</t>
  </si>
  <si>
    <t>CA</t>
  </si>
  <si>
    <t>Terrace</t>
  </si>
  <si>
    <t>rate on CA</t>
  </si>
  <si>
    <t>State Bank Of India ( RACPC Belapur ) - SUSANTA NAYAK</t>
  </si>
  <si>
    <t>1. As per sale plan 1 RK flat on site converted into 1 BHK.</t>
  </si>
  <si>
    <t xml:space="preserve">Documented Area = </t>
  </si>
  <si>
    <t>As per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</si>
</sst>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0" fontId="6" fillId="0" borderId="0" xfId="0" applyFont="1"/>
    <xf numFmtId="43" fontId="5" fillId="2" borderId="0" xfId="0" applyNumberFormat="1" applyFont="1" applyFill="1"/>
    <xf numFmtId="0" fontId="7" fillId="0" borderId="0" xfId="0" applyFont="1" applyAlignment="1">
      <alignment horizontal="center"/>
    </xf>
    <xf numFmtId="43" fontId="7" fillId="0" borderId="0" xfId="0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zoomScale="130" zoomScaleNormal="130" workbookViewId="0">
      <selection activeCell="G17" sqref="G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17" bestFit="1" customWidth="1"/>
    <col min="5" max="5" width="12.28515625" customWidth="1"/>
    <col min="6" max="6" width="15.42578125" customWidth="1"/>
    <col min="7" max="7" width="13.7109375" customWidth="1"/>
    <col min="8" max="8" width="18.5703125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6"/>
      <c r="D1" s="21"/>
      <c r="L1" s="3"/>
    </row>
    <row r="2" spans="1:12" x14ac:dyDescent="0.25">
      <c r="A2" s="4"/>
      <c r="D2" s="22"/>
      <c r="L2" s="5"/>
    </row>
    <row r="3" spans="1:12" x14ac:dyDescent="0.25">
      <c r="A3" s="4" t="s">
        <v>0</v>
      </c>
      <c r="B3" s="6"/>
      <c r="C3" s="27">
        <v>10900</v>
      </c>
      <c r="D3" s="29" t="s">
        <v>25</v>
      </c>
      <c r="L3" s="5"/>
    </row>
    <row r="4" spans="1:12" ht="30" x14ac:dyDescent="0.25">
      <c r="A4" s="7" t="s">
        <v>1</v>
      </c>
      <c r="B4" s="6"/>
      <c r="C4" s="27">
        <v>2000</v>
      </c>
      <c r="D4" s="23"/>
      <c r="L4" s="5"/>
    </row>
    <row r="5" spans="1:12" x14ac:dyDescent="0.25">
      <c r="A5" s="4" t="s">
        <v>2</v>
      </c>
      <c r="B5" s="6"/>
      <c r="C5" s="27">
        <f>C3-C4</f>
        <v>8900</v>
      </c>
      <c r="D5" s="23"/>
      <c r="L5" s="5"/>
    </row>
    <row r="6" spans="1:12" x14ac:dyDescent="0.25">
      <c r="A6" s="4" t="s">
        <v>3</v>
      </c>
      <c r="B6" s="6"/>
      <c r="C6" s="27">
        <f>C4</f>
        <v>2000</v>
      </c>
      <c r="D6" s="23"/>
      <c r="L6" s="5"/>
    </row>
    <row r="7" spans="1:12" x14ac:dyDescent="0.25">
      <c r="A7" s="4" t="s">
        <v>4</v>
      </c>
      <c r="B7" s="8"/>
      <c r="C7" s="24">
        <f>D7-D8</f>
        <v>12</v>
      </c>
      <c r="D7" s="32">
        <v>2023</v>
      </c>
      <c r="L7" s="5"/>
    </row>
    <row r="8" spans="1:12" x14ac:dyDescent="0.25">
      <c r="A8" s="4" t="s">
        <v>5</v>
      </c>
      <c r="B8" s="8"/>
      <c r="C8" s="24">
        <f>C9-C7</f>
        <v>48</v>
      </c>
      <c r="D8" s="24">
        <v>2011</v>
      </c>
      <c r="E8" t="s">
        <v>29</v>
      </c>
      <c r="L8" s="5"/>
    </row>
    <row r="9" spans="1:12" x14ac:dyDescent="0.25">
      <c r="A9" s="4" t="s">
        <v>6</v>
      </c>
      <c r="B9" s="8"/>
      <c r="C9" s="24">
        <v>60</v>
      </c>
      <c r="D9" s="24"/>
      <c r="H9" s="24" t="s">
        <v>28</v>
      </c>
      <c r="I9">
        <v>189</v>
      </c>
      <c r="J9" t="s">
        <v>23</v>
      </c>
      <c r="L9" s="5"/>
    </row>
    <row r="10" spans="1:12" ht="30" x14ac:dyDescent="0.25">
      <c r="A10" s="7" t="s">
        <v>12</v>
      </c>
      <c r="B10" s="8"/>
      <c r="C10" s="24">
        <f>90*C7/C9</f>
        <v>18</v>
      </c>
      <c r="D10" s="24"/>
      <c r="I10">
        <v>39</v>
      </c>
      <c r="J10" t="s">
        <v>24</v>
      </c>
      <c r="K10" t="s">
        <v>18</v>
      </c>
      <c r="L10" s="5"/>
    </row>
    <row r="11" spans="1:12" x14ac:dyDescent="0.25">
      <c r="A11" s="4"/>
      <c r="B11" s="9"/>
      <c r="C11" s="25">
        <f>C10%</f>
        <v>0.18</v>
      </c>
      <c r="D11" s="25"/>
      <c r="I11" s="35">
        <f>I9+I10</f>
        <v>228</v>
      </c>
      <c r="L11" s="5"/>
    </row>
    <row r="12" spans="1:12" x14ac:dyDescent="0.25">
      <c r="A12" s="4" t="s">
        <v>7</v>
      </c>
      <c r="B12" s="6"/>
      <c r="C12" s="27">
        <f>C6*C11</f>
        <v>360</v>
      </c>
      <c r="D12" s="23"/>
      <c r="L12" s="5"/>
    </row>
    <row r="13" spans="1:12" x14ac:dyDescent="0.25">
      <c r="A13" s="4" t="s">
        <v>8</v>
      </c>
      <c r="B13" s="6"/>
      <c r="C13" s="27">
        <f>C6-C12</f>
        <v>1640</v>
      </c>
      <c r="D13" s="23"/>
      <c r="L13" s="5"/>
    </row>
    <row r="14" spans="1:12" x14ac:dyDescent="0.25">
      <c r="A14" s="4" t="s">
        <v>2</v>
      </c>
      <c r="B14" s="6"/>
      <c r="C14" s="27">
        <f>C5</f>
        <v>8900</v>
      </c>
      <c r="D14" s="23"/>
      <c r="I14">
        <v>21.242000000000001</v>
      </c>
      <c r="L14" s="5"/>
    </row>
    <row r="15" spans="1:12" x14ac:dyDescent="0.25">
      <c r="B15" s="6"/>
      <c r="C15" s="27"/>
      <c r="D15" s="23"/>
      <c r="I15">
        <v>24.760999999999999</v>
      </c>
      <c r="L15" s="5"/>
    </row>
    <row r="16" spans="1:12" x14ac:dyDescent="0.25">
      <c r="A16" s="30" t="s">
        <v>13</v>
      </c>
      <c r="B16" s="33"/>
      <c r="C16" s="29">
        <f>C14+C13</f>
        <v>10540</v>
      </c>
      <c r="D16" s="23"/>
      <c r="I16">
        <f>I15/I14</f>
        <v>1.1656623670087563</v>
      </c>
      <c r="L16" s="5"/>
    </row>
    <row r="17" spans="1:12" x14ac:dyDescent="0.25">
      <c r="B17" s="8"/>
      <c r="C17" s="24"/>
      <c r="D17" s="24"/>
      <c r="L17" s="5"/>
    </row>
    <row r="18" spans="1:12" x14ac:dyDescent="0.25">
      <c r="A18" s="30" t="s">
        <v>23</v>
      </c>
      <c r="B18" s="31"/>
      <c r="C18" s="32">
        <v>266</v>
      </c>
      <c r="D18" s="24"/>
      <c r="L18" s="5"/>
    </row>
    <row r="19" spans="1:12" x14ac:dyDescent="0.25">
      <c r="A19" s="4" t="s">
        <v>16</v>
      </c>
      <c r="B19" s="35"/>
      <c r="C19" s="28">
        <f>C16*C18+D20</f>
        <v>2803640</v>
      </c>
      <c r="D19" s="34"/>
      <c r="L19" s="10"/>
    </row>
    <row r="20" spans="1:12" x14ac:dyDescent="0.25">
      <c r="A20" s="4" t="s">
        <v>14</v>
      </c>
      <c r="C20" s="18">
        <f>C19*0.9</f>
        <v>2523276</v>
      </c>
      <c r="D20" s="37"/>
      <c r="E20" s="31"/>
      <c r="L20" s="5"/>
    </row>
    <row r="21" spans="1:12" x14ac:dyDescent="0.25">
      <c r="A21" s="4" t="s">
        <v>15</v>
      </c>
      <c r="C21" s="18">
        <f>C19*0.8</f>
        <v>2242912</v>
      </c>
      <c r="D21" s="18"/>
      <c r="E21" s="36"/>
      <c r="L21" s="5"/>
    </row>
    <row r="22" spans="1:12" x14ac:dyDescent="0.25">
      <c r="A22" s="4"/>
      <c r="D22" s="24"/>
      <c r="L22" s="14"/>
    </row>
    <row r="23" spans="1:12" x14ac:dyDescent="0.25">
      <c r="A23" s="12" t="s">
        <v>9</v>
      </c>
      <c r="B23" s="13"/>
      <c r="C23" s="26">
        <f>C4*C18</f>
        <v>532000</v>
      </c>
      <c r="D23" s="26"/>
    </row>
    <row r="24" spans="1:12" x14ac:dyDescent="0.25">
      <c r="A24" s="4" t="s">
        <v>10</v>
      </c>
    </row>
    <row r="25" spans="1:12" x14ac:dyDescent="0.25">
      <c r="A25" s="20" t="s">
        <v>11</v>
      </c>
      <c r="B25" s="17"/>
      <c r="C25" s="18">
        <f>C19*0.025/12</f>
        <v>5840.916666666667</v>
      </c>
      <c r="D25" s="18"/>
      <c r="E25" s="31"/>
    </row>
    <row r="26" spans="1:12" x14ac:dyDescent="0.25">
      <c r="C26" s="18"/>
      <c r="D26" s="18"/>
    </row>
    <row r="27" spans="1:12" x14ac:dyDescent="0.25">
      <c r="A27" s="35"/>
      <c r="C27" s="18"/>
      <c r="D27" s="18"/>
      <c r="E27" s="35" t="s">
        <v>26</v>
      </c>
      <c r="J27" s="36" t="s">
        <v>22</v>
      </c>
      <c r="K27" t="s">
        <v>27</v>
      </c>
    </row>
    <row r="28" spans="1:12" x14ac:dyDescent="0.25">
      <c r="A28" s="35"/>
      <c r="C28"/>
      <c r="D28"/>
    </row>
    <row r="29" spans="1:12" x14ac:dyDescent="0.25">
      <c r="A29" s="35"/>
      <c r="C29"/>
      <c r="D29"/>
      <c r="E29" s="38" t="s">
        <v>17</v>
      </c>
      <c r="F29" s="38" t="s">
        <v>23</v>
      </c>
      <c r="G29" s="38" t="s">
        <v>19</v>
      </c>
      <c r="H29" s="38" t="s">
        <v>20</v>
      </c>
      <c r="I29" s="40"/>
    </row>
    <row r="30" spans="1:12" x14ac:dyDescent="0.25">
      <c r="C30"/>
      <c r="D30"/>
      <c r="E30">
        <v>1402</v>
      </c>
      <c r="F30">
        <f>C18</f>
        <v>266</v>
      </c>
      <c r="G30" s="11">
        <f>C16</f>
        <v>10540</v>
      </c>
      <c r="H30" s="11">
        <f>G30*F30</f>
        <v>2803640</v>
      </c>
    </row>
    <row r="31" spans="1:12" x14ac:dyDescent="0.25">
      <c r="C31"/>
      <c r="D31"/>
      <c r="G31" s="35" t="s">
        <v>20</v>
      </c>
      <c r="H31" s="39">
        <f>SUM(H30:H30)</f>
        <v>2803640</v>
      </c>
    </row>
    <row r="32" spans="1:12" x14ac:dyDescent="0.25">
      <c r="C32"/>
      <c r="D32"/>
      <c r="G32" s="35" t="s">
        <v>14</v>
      </c>
      <c r="H32" s="39">
        <f>H31*90%</f>
        <v>2523276</v>
      </c>
    </row>
    <row r="33" spans="1:8" x14ac:dyDescent="0.25">
      <c r="C33"/>
      <c r="D33"/>
      <c r="G33" s="35" t="s">
        <v>21</v>
      </c>
      <c r="H33" s="39">
        <f>H31*80%</f>
        <v>2242912</v>
      </c>
    </row>
    <row r="34" spans="1:8" x14ac:dyDescent="0.25">
      <c r="C34"/>
      <c r="D34"/>
    </row>
    <row r="35" spans="1:8" x14ac:dyDescent="0.25">
      <c r="C35"/>
      <c r="D35"/>
    </row>
    <row r="36" spans="1:8" x14ac:dyDescent="0.25">
      <c r="C36"/>
      <c r="D36"/>
    </row>
    <row r="37" spans="1:8" x14ac:dyDescent="0.25">
      <c r="C37"/>
      <c r="D37"/>
    </row>
    <row r="38" spans="1:8" x14ac:dyDescent="0.25">
      <c r="C38"/>
      <c r="D38"/>
    </row>
    <row r="39" spans="1:8" x14ac:dyDescent="0.25">
      <c r="C39"/>
      <c r="D39"/>
    </row>
    <row r="45" spans="1:8" x14ac:dyDescent="0.25">
      <c r="A45" s="19"/>
      <c r="G45" s="11"/>
    </row>
    <row r="46" spans="1:8" x14ac:dyDescent="0.25">
      <c r="G46" s="11"/>
    </row>
    <row r="58" spans="1:1" ht="15.75" x14ac:dyDescent="0.25">
      <c r="A58" s="15"/>
    </row>
    <row r="59" spans="1:1" ht="15.75" x14ac:dyDescent="0.25">
      <c r="A59" s="15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83" spans="3:3" x14ac:dyDescent="0.25">
      <c r="C83" s="17">
        <f>C82*C81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2023-09-26T11:28:33Z</dcterms:modified>
</cp:coreProperties>
</file>