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D8E5935A-BC15-4D45-A061-AEAC1EE31CA5}" xr6:coauthVersionLast="47" xr6:coauthVersionMax="47" xr10:uidLastSave="{00000000-0000-0000-0000-000000000000}"/>
  <bookViews>
    <workbookView xWindow="-120" yWindow="-120" windowWidth="29040" windowHeight="15720" activeTab="5" xr2:uid="{00000000-000D-0000-FFFF-FFFF00000000}"/>
  </bookViews>
  <sheets>
    <sheet name="Sheet" sheetId="5" r:id="rId1"/>
    <sheet name="Sheet1" sheetId="6" r:id="rId2"/>
    <sheet name="Sheet2" sheetId="7" r:id="rId3"/>
    <sheet name="Sheet3" sheetId="8" r:id="rId4"/>
    <sheet name="Sheet4" sheetId="9" r:id="rId5"/>
    <sheet name="Sheet5" sheetId="10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37" i="5" l="1"/>
  <c r="E37" i="5"/>
  <c r="K20" i="5"/>
  <c r="I20" i="5"/>
  <c r="K18" i="5"/>
  <c r="B8" i="5"/>
  <c r="J8" i="5"/>
  <c r="I8" i="5" s="1"/>
  <c r="H9" i="5" s="1"/>
  <c r="L8" i="5" l="1"/>
  <c r="G38" i="5"/>
  <c r="I31" i="5"/>
  <c r="L9" i="5" l="1"/>
  <c r="B17" i="5"/>
  <c r="I33" i="5"/>
  <c r="I32" i="5"/>
  <c r="J40" i="5"/>
  <c r="K40" i="5" s="1"/>
  <c r="G40" i="5"/>
  <c r="J39" i="5"/>
  <c r="G39" i="5"/>
  <c r="M38" i="5"/>
  <c r="J38" i="5"/>
  <c r="L38" i="5" s="1"/>
  <c r="J37" i="5"/>
  <c r="G37" i="5"/>
  <c r="H35" i="5"/>
  <c r="G35" i="5"/>
  <c r="H34" i="5"/>
  <c r="G34" i="5"/>
  <c r="H33" i="5"/>
  <c r="G33" i="5"/>
  <c r="H32" i="5"/>
  <c r="G32" i="5"/>
  <c r="G31" i="5"/>
  <c r="H31" i="5" s="1"/>
  <c r="H30" i="5"/>
  <c r="G30" i="5"/>
  <c r="K5" i="5"/>
  <c r="L5" i="5" s="1"/>
  <c r="B11" i="5"/>
  <c r="B6" i="5"/>
  <c r="B7" i="5" s="1"/>
  <c r="K39" i="5" l="1"/>
  <c r="L39" i="5"/>
  <c r="B12" i="5"/>
  <c r="B13" i="5" s="1"/>
  <c r="B14" i="5" s="1"/>
  <c r="B18" i="5" s="1"/>
  <c r="B23" i="5" s="1"/>
  <c r="K37" i="5"/>
  <c r="K38" i="5"/>
  <c r="C18" i="5" l="1"/>
  <c r="B21" i="5"/>
  <c r="B19" i="5"/>
  <c r="B20" i="5"/>
</calcChain>
</file>

<file path=xl/sharedStrings.xml><?xml version="1.0" encoding="utf-8"?>
<sst xmlns="http://schemas.openxmlformats.org/spreadsheetml/2006/main" count="29" uniqueCount="29">
  <si>
    <t>Value</t>
  </si>
  <si>
    <t>Con. Year</t>
  </si>
  <si>
    <t>Area</t>
  </si>
  <si>
    <t>Built up</t>
  </si>
  <si>
    <t>Current Year</t>
  </si>
  <si>
    <t>Year of Construction</t>
  </si>
  <si>
    <t>Age of Building</t>
  </si>
  <si>
    <t>Cost of Construction</t>
  </si>
  <si>
    <t>(BU*Construction Rate)</t>
  </si>
  <si>
    <t>Depreciation</t>
  </si>
  <si>
    <t xml:space="preserve">{(100-10) x18}/60 </t>
  </si>
  <si>
    <t>Amount of Depreciation</t>
  </si>
  <si>
    <t>Value of the property</t>
  </si>
  <si>
    <t>Depreciated Fair Market Value</t>
  </si>
  <si>
    <t>Realisable</t>
  </si>
  <si>
    <t xml:space="preserve">Distress </t>
  </si>
  <si>
    <t>Rental</t>
  </si>
  <si>
    <t>Cosmos Format</t>
  </si>
  <si>
    <t>Online</t>
  </si>
  <si>
    <t>Carpet Area</t>
  </si>
  <si>
    <t>Rate on carpet</t>
  </si>
  <si>
    <t>Rate on Built up Area</t>
  </si>
  <si>
    <t>Igr</t>
  </si>
  <si>
    <t>Rate</t>
  </si>
  <si>
    <t>Built up area</t>
  </si>
  <si>
    <t>Measurment area</t>
  </si>
  <si>
    <t>Carpet</t>
  </si>
  <si>
    <t>Bal</t>
  </si>
  <si>
    <t>Higher Weightage Remark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</si>
</sst>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6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sz val="11"/>
      <color rgb="FFFF0000"/>
      <name val="Calibri"/>
      <family val="2"/>
      <scheme val="minor"/>
    </font>
    <font>
      <b/>
      <sz val="14"/>
      <color theme="1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43" fontId="0" fillId="0" borderId="0" xfId="0" applyNumberFormat="1"/>
    <xf numFmtId="0" fontId="1" fillId="0" borderId="0" xfId="0" applyFont="1"/>
    <xf numFmtId="0" fontId="0" fillId="0" borderId="1" xfId="0" applyBorder="1"/>
    <xf numFmtId="0" fontId="2" fillId="0" borderId="1" xfId="0" applyFont="1" applyBorder="1"/>
    <xf numFmtId="0" fontId="1" fillId="0" borderId="1" xfId="0" applyFont="1" applyBorder="1"/>
    <xf numFmtId="0" fontId="0" fillId="2" borderId="1" xfId="0" applyFill="1" applyBorder="1"/>
    <xf numFmtId="43" fontId="0" fillId="0" borderId="1" xfId="0" applyNumberFormat="1" applyBorder="1"/>
    <xf numFmtId="43" fontId="2" fillId="0" borderId="1" xfId="0" applyNumberFormat="1" applyFont="1" applyBorder="1"/>
    <xf numFmtId="10" fontId="2" fillId="0" borderId="1" xfId="0" applyNumberFormat="1" applyFont="1" applyBorder="1"/>
    <xf numFmtId="0" fontId="0" fillId="0" borderId="2" xfId="0" applyBorder="1"/>
    <xf numFmtId="43" fontId="3" fillId="2" borderId="1" xfId="0" applyNumberFormat="1" applyFont="1" applyFill="1" applyBorder="1"/>
    <xf numFmtId="0" fontId="4" fillId="0" borderId="1" xfId="0" applyFont="1" applyBorder="1"/>
    <xf numFmtId="0" fontId="5" fillId="3" borderId="0" xfId="0" applyFont="1" applyFill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608076</xdr:colOff>
      <xdr:row>39</xdr:row>
      <xdr:rowOff>189548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72D5922-DCD2-4537-8758-92C3617858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190476" cy="761904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608076</xdr:colOff>
      <xdr:row>39</xdr:row>
      <xdr:rowOff>189548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9630F-1671-4641-9BF6-0CAF2278C2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190476" cy="761904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608076</xdr:colOff>
      <xdr:row>39</xdr:row>
      <xdr:rowOff>189548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9D7FC0A-B015-4842-ADF8-BB37C877A8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190476" cy="761904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608076</xdr:colOff>
      <xdr:row>39</xdr:row>
      <xdr:rowOff>189548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DD711D5-6116-4B61-8D22-95AA1D6436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190476" cy="761904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681</xdr:colOff>
      <xdr:row>33</xdr:row>
      <xdr:rowOff>153299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6A22AB-95E1-42AE-9B49-A3CCAB5A9A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4877481" cy="64397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8F0CC8-4B3D-4859-A9BD-1F7B50C6AFAA}">
  <dimension ref="A2:M40"/>
  <sheetViews>
    <sheetView topLeftCell="A7" workbookViewId="0">
      <selection activeCell="N28" sqref="N28"/>
    </sheetView>
  </sheetViews>
  <sheetFormatPr defaultRowHeight="15" x14ac:dyDescent="0.25"/>
  <cols>
    <col min="1" max="1" width="28.42578125" bestFit="1" customWidth="1"/>
    <col min="2" max="2" width="14.28515625" bestFit="1" customWidth="1"/>
    <col min="3" max="4" width="12.5703125" bestFit="1" customWidth="1"/>
    <col min="6" max="6" width="14.28515625" bestFit="1" customWidth="1"/>
    <col min="7" max="7" width="13.85546875" bestFit="1" customWidth="1"/>
    <col min="12" max="12" width="10" bestFit="1" customWidth="1"/>
  </cols>
  <sheetData>
    <row r="2" spans="1:12" x14ac:dyDescent="0.25">
      <c r="A2" s="10"/>
      <c r="B2" s="10"/>
    </row>
    <row r="3" spans="1:12" ht="16.5" x14ac:dyDescent="0.3">
      <c r="A3" s="4" t="s">
        <v>17</v>
      </c>
      <c r="B3" s="4"/>
      <c r="C3" s="4"/>
    </row>
    <row r="4" spans="1:12" ht="16.5" x14ac:dyDescent="0.3">
      <c r="A4" s="4" t="s">
        <v>4</v>
      </c>
      <c r="B4" s="4">
        <v>2023</v>
      </c>
      <c r="C4" s="4"/>
      <c r="I4" s="3" t="s">
        <v>1</v>
      </c>
      <c r="J4" s="3"/>
      <c r="K4" s="3"/>
      <c r="L4" s="3"/>
    </row>
    <row r="5" spans="1:12" ht="16.5" x14ac:dyDescent="0.3">
      <c r="A5" s="4" t="s">
        <v>5</v>
      </c>
      <c r="B5" s="4">
        <v>1975</v>
      </c>
      <c r="C5" s="4"/>
      <c r="I5" s="3">
        <v>1975</v>
      </c>
      <c r="J5" s="3">
        <v>2023</v>
      </c>
      <c r="K5" s="3">
        <f>J5-I5</f>
        <v>48</v>
      </c>
      <c r="L5" s="3">
        <f>K5-60</f>
        <v>-12</v>
      </c>
    </row>
    <row r="6" spans="1:12" ht="16.5" x14ac:dyDescent="0.3">
      <c r="A6" s="4" t="s">
        <v>6</v>
      </c>
      <c r="B6" s="4">
        <f>B4-B5</f>
        <v>48</v>
      </c>
      <c r="C6" s="4"/>
      <c r="I6" s="3">
        <v>3</v>
      </c>
      <c r="J6" s="3"/>
      <c r="K6" s="3"/>
    </row>
    <row r="7" spans="1:12" ht="16.5" x14ac:dyDescent="0.3">
      <c r="A7" s="4"/>
      <c r="B7" s="4">
        <f>B6-60</f>
        <v>-12</v>
      </c>
      <c r="C7" s="4"/>
      <c r="I7" s="3" t="s">
        <v>26</v>
      </c>
      <c r="J7" s="3" t="s">
        <v>24</v>
      </c>
      <c r="K7" s="3"/>
      <c r="L7">
        <v>26620</v>
      </c>
    </row>
    <row r="8" spans="1:12" ht="16.5" x14ac:dyDescent="0.3">
      <c r="A8" s="4" t="s">
        <v>7</v>
      </c>
      <c r="B8" s="8">
        <f>516*2600</f>
        <v>1341600</v>
      </c>
      <c r="C8" s="8"/>
      <c r="H8">
        <v>21500</v>
      </c>
      <c r="I8" s="12">
        <f>J8/1.2</f>
        <v>430.11149999999998</v>
      </c>
      <c r="J8" s="3">
        <f>47.95*10.764</f>
        <v>516.13379999999995</v>
      </c>
      <c r="K8" s="3"/>
      <c r="L8">
        <f>L7/100*110</f>
        <v>29282</v>
      </c>
    </row>
    <row r="9" spans="1:12" ht="16.5" x14ac:dyDescent="0.3">
      <c r="A9" s="4" t="s">
        <v>8</v>
      </c>
      <c r="B9" s="4"/>
      <c r="C9" s="4"/>
      <c r="H9">
        <f>H8*I8</f>
        <v>9247397.25</v>
      </c>
      <c r="I9" s="3"/>
      <c r="J9" s="3"/>
      <c r="K9" s="3"/>
      <c r="L9">
        <f>L8/10.764</f>
        <v>2720.3641768859161</v>
      </c>
    </row>
    <row r="10" spans="1:12" ht="16.5" x14ac:dyDescent="0.3">
      <c r="A10" s="4"/>
      <c r="B10" s="4"/>
      <c r="C10" s="4"/>
      <c r="I10" s="3"/>
      <c r="J10" s="3"/>
      <c r="K10" s="3"/>
    </row>
    <row r="11" spans="1:12" ht="16.5" x14ac:dyDescent="0.3">
      <c r="A11" s="4" t="s">
        <v>9</v>
      </c>
      <c r="B11" s="4">
        <f>100-10</f>
        <v>90</v>
      </c>
      <c r="C11" s="4"/>
      <c r="I11" s="3"/>
      <c r="J11" s="3"/>
      <c r="K11" s="3"/>
    </row>
    <row r="12" spans="1:12" ht="16.5" x14ac:dyDescent="0.3">
      <c r="A12" s="4" t="s">
        <v>10</v>
      </c>
      <c r="B12" s="4">
        <f>B11*B6/60</f>
        <v>72</v>
      </c>
      <c r="C12" s="4"/>
    </row>
    <row r="13" spans="1:12" ht="16.5" x14ac:dyDescent="0.3">
      <c r="A13" s="4"/>
      <c r="B13" s="9">
        <f>B12%</f>
        <v>0.72</v>
      </c>
      <c r="C13" s="9"/>
    </row>
    <row r="14" spans="1:12" ht="16.5" x14ac:dyDescent="0.3">
      <c r="A14" s="4" t="s">
        <v>11</v>
      </c>
      <c r="B14" s="8">
        <f>ROUND((B8*B13),0)</f>
        <v>965952</v>
      </c>
      <c r="C14" s="8"/>
    </row>
    <row r="15" spans="1:12" ht="16.5" x14ac:dyDescent="0.3">
      <c r="A15" s="4" t="s">
        <v>2</v>
      </c>
      <c r="B15" s="8">
        <v>516</v>
      </c>
      <c r="C15" s="8"/>
    </row>
    <row r="16" spans="1:12" ht="16.5" x14ac:dyDescent="0.3">
      <c r="A16" s="4" t="s">
        <v>23</v>
      </c>
      <c r="B16" s="4">
        <v>23200</v>
      </c>
      <c r="C16" s="4"/>
    </row>
    <row r="17" spans="1:11" ht="16.5" x14ac:dyDescent="0.3">
      <c r="A17" s="4" t="s">
        <v>12</v>
      </c>
      <c r="B17" s="8">
        <f>B16*B15</f>
        <v>11971200</v>
      </c>
      <c r="C17" s="8"/>
      <c r="D17" s="1"/>
      <c r="I17" t="s">
        <v>25</v>
      </c>
      <c r="J17" t="s">
        <v>27</v>
      </c>
    </row>
    <row r="18" spans="1:11" ht="16.5" x14ac:dyDescent="0.3">
      <c r="A18" s="11" t="s">
        <v>13</v>
      </c>
      <c r="B18" s="11">
        <f>B17-B14</f>
        <v>11005248</v>
      </c>
      <c r="C18" s="11">
        <f>B18/516</f>
        <v>21328</v>
      </c>
      <c r="D18" s="1"/>
      <c r="I18">
        <v>469</v>
      </c>
      <c r="J18">
        <v>21</v>
      </c>
      <c r="K18">
        <f>J18+I18</f>
        <v>490</v>
      </c>
    </row>
    <row r="19" spans="1:11" ht="16.5" x14ac:dyDescent="0.3">
      <c r="A19" s="11" t="s">
        <v>14</v>
      </c>
      <c r="B19" s="11">
        <f>B18*0.9</f>
        <v>9904723.2000000011</v>
      </c>
      <c r="C19" s="11"/>
      <c r="I19">
        <v>21500</v>
      </c>
      <c r="K19">
        <v>21500</v>
      </c>
    </row>
    <row r="20" spans="1:11" ht="16.5" x14ac:dyDescent="0.3">
      <c r="A20" s="11" t="s">
        <v>15</v>
      </c>
      <c r="B20" s="11">
        <f>B18*0.8</f>
        <v>8804198.4000000004</v>
      </c>
      <c r="C20" s="11"/>
      <c r="I20">
        <f>I19*I18</f>
        <v>10083500</v>
      </c>
      <c r="K20">
        <f>K19*K18</f>
        <v>10535000</v>
      </c>
    </row>
    <row r="21" spans="1:11" ht="16.5" x14ac:dyDescent="0.3">
      <c r="A21" s="11" t="s">
        <v>16</v>
      </c>
      <c r="B21" s="11">
        <f>B18*0.025/12</f>
        <v>22927.600000000002</v>
      </c>
      <c r="C21" s="11"/>
    </row>
    <row r="22" spans="1:11" ht="18" x14ac:dyDescent="0.25">
      <c r="F22" s="13"/>
      <c r="G22" s="13" t="s">
        <v>28</v>
      </c>
      <c r="H22" s="13"/>
      <c r="I22" s="13"/>
      <c r="J22" s="13"/>
    </row>
    <row r="23" spans="1:11" x14ac:dyDescent="0.25">
      <c r="B23" s="1">
        <f>B18/516</f>
        <v>21328</v>
      </c>
    </row>
    <row r="24" spans="1:11" x14ac:dyDescent="0.25">
      <c r="B24" s="1"/>
    </row>
    <row r="28" spans="1:11" x14ac:dyDescent="0.25">
      <c r="E28" t="s">
        <v>18</v>
      </c>
    </row>
    <row r="29" spans="1:11" x14ac:dyDescent="0.25">
      <c r="D29" s="3" t="s">
        <v>3</v>
      </c>
      <c r="E29" s="3" t="s">
        <v>19</v>
      </c>
      <c r="F29" s="3" t="s">
        <v>0</v>
      </c>
      <c r="G29" s="3" t="s">
        <v>20</v>
      </c>
      <c r="H29" s="3" t="s">
        <v>21</v>
      </c>
      <c r="I29" s="3"/>
    </row>
    <row r="30" spans="1:11" x14ac:dyDescent="0.25">
      <c r="D30" s="3"/>
      <c r="E30" s="5">
        <v>590</v>
      </c>
      <c r="F30" s="3">
        <v>12600000</v>
      </c>
      <c r="G30" s="3">
        <f t="shared" ref="G30:G35" si="0">F30/E30</f>
        <v>21355.932203389832</v>
      </c>
      <c r="H30" s="3" t="e">
        <f t="shared" ref="H30:H35" si="1">F30/D30</f>
        <v>#DIV/0!</v>
      </c>
      <c r="I30" s="3"/>
    </row>
    <row r="31" spans="1:11" x14ac:dyDescent="0.25">
      <c r="D31" s="3">
        <v>700</v>
      </c>
      <c r="E31" s="5">
        <v>500</v>
      </c>
      <c r="F31" s="3">
        <v>11800000</v>
      </c>
      <c r="G31" s="3">
        <f t="shared" si="0"/>
        <v>23600</v>
      </c>
      <c r="H31" s="3">
        <f>G31/1.2</f>
        <v>19666.666666666668</v>
      </c>
      <c r="I31" s="3">
        <f>F31/D31</f>
        <v>16857.142857142859</v>
      </c>
    </row>
    <row r="32" spans="1:11" x14ac:dyDescent="0.25">
      <c r="D32" s="3">
        <v>350</v>
      </c>
      <c r="E32" s="5">
        <v>235</v>
      </c>
      <c r="F32" s="7">
        <v>7000000</v>
      </c>
      <c r="G32" s="3">
        <f t="shared" si="0"/>
        <v>29787.234042553191</v>
      </c>
      <c r="H32" s="3">
        <f t="shared" si="1"/>
        <v>20000</v>
      </c>
      <c r="I32" s="3">
        <f>D32/E32</f>
        <v>1.4893617021276595</v>
      </c>
    </row>
    <row r="33" spans="4:13" x14ac:dyDescent="0.25">
      <c r="D33" s="6">
        <v>650</v>
      </c>
      <c r="E33" s="5"/>
      <c r="F33" s="7">
        <v>14500000</v>
      </c>
      <c r="G33" s="6" t="e">
        <f t="shared" si="0"/>
        <v>#DIV/0!</v>
      </c>
      <c r="H33" s="6">
        <f t="shared" si="1"/>
        <v>22307.692307692309</v>
      </c>
      <c r="I33" s="3" t="e">
        <f>D33/E33</f>
        <v>#DIV/0!</v>
      </c>
    </row>
    <row r="34" spans="4:13" x14ac:dyDescent="0.25">
      <c r="D34" s="6"/>
      <c r="E34" s="6"/>
      <c r="F34" s="6"/>
      <c r="G34" s="6" t="e">
        <f t="shared" si="0"/>
        <v>#DIV/0!</v>
      </c>
      <c r="H34" s="6" t="e">
        <f t="shared" si="1"/>
        <v>#DIV/0!</v>
      </c>
      <c r="I34" s="3"/>
    </row>
    <row r="35" spans="4:13" x14ac:dyDescent="0.25">
      <c r="D35" s="6"/>
      <c r="E35" s="6"/>
      <c r="F35" s="6"/>
      <c r="G35" s="6" t="e">
        <f t="shared" si="0"/>
        <v>#DIV/0!</v>
      </c>
      <c r="H35" s="6" t="e">
        <f t="shared" si="1"/>
        <v>#DIV/0!</v>
      </c>
      <c r="I35" s="3"/>
    </row>
    <row r="36" spans="4:13" x14ac:dyDescent="0.25">
      <c r="E36" t="s">
        <v>22</v>
      </c>
    </row>
    <row r="37" spans="4:13" x14ac:dyDescent="0.25">
      <c r="D37" s="3">
        <v>350</v>
      </c>
      <c r="E37" s="2">
        <f>39.03*10.764</f>
        <v>420.11892</v>
      </c>
      <c r="F37" s="2">
        <v>8000000</v>
      </c>
      <c r="G37" s="3">
        <f>F37/E37</f>
        <v>19042.227376953175</v>
      </c>
      <c r="H37">
        <v>400000</v>
      </c>
      <c r="I37">
        <v>30000</v>
      </c>
      <c r="J37" s="3">
        <f>I37+H37+F37</f>
        <v>8430000</v>
      </c>
      <c r="K37" s="3">
        <f>J37/E37</f>
        <v>20065.747098464406</v>
      </c>
      <c r="L37" s="7">
        <f>J37/D37</f>
        <v>24085.714285714286</v>
      </c>
      <c r="M37" s="3"/>
    </row>
    <row r="38" spans="4:13" x14ac:dyDescent="0.25">
      <c r="D38" s="3"/>
      <c r="E38" s="2"/>
      <c r="F38" s="2"/>
      <c r="G38" s="3" t="e">
        <f>F38/E38</f>
        <v>#DIV/0!</v>
      </c>
      <c r="H38">
        <v>171000</v>
      </c>
      <c r="I38">
        <v>30000</v>
      </c>
      <c r="J38" s="3">
        <f>I38+H38+F38</f>
        <v>201000</v>
      </c>
      <c r="K38" s="3" t="e">
        <f>J38/E38</f>
        <v>#DIV/0!</v>
      </c>
      <c r="L38" s="7" t="e">
        <f>J38/D38</f>
        <v>#DIV/0!</v>
      </c>
      <c r="M38" s="3" t="e">
        <f>F38/D38</f>
        <v>#DIV/0!</v>
      </c>
    </row>
    <row r="39" spans="4:13" x14ac:dyDescent="0.25">
      <c r="D39" s="3"/>
      <c r="E39" s="3"/>
      <c r="F39" s="3"/>
      <c r="G39" s="3" t="e">
        <f>F39/E39</f>
        <v>#DIV/0!</v>
      </c>
      <c r="H39" s="3">
        <v>178000</v>
      </c>
      <c r="I39" s="3">
        <v>30000</v>
      </c>
      <c r="J39" s="3">
        <f>I39+H39+F39</f>
        <v>208000</v>
      </c>
      <c r="K39" s="3" t="e">
        <f>J39/E39</f>
        <v>#DIV/0!</v>
      </c>
      <c r="L39" s="3" t="e">
        <f>J39/D39</f>
        <v>#DIV/0!</v>
      </c>
      <c r="M39" s="3"/>
    </row>
    <row r="40" spans="4:13" x14ac:dyDescent="0.25">
      <c r="D40" s="3"/>
      <c r="E40" s="3"/>
      <c r="F40" s="3"/>
      <c r="G40" s="3" t="e">
        <f>F40/E40</f>
        <v>#DIV/0!</v>
      </c>
      <c r="H40" s="3"/>
      <c r="I40" s="3">
        <v>30000</v>
      </c>
      <c r="J40" s="3">
        <f>I40+H40+F40</f>
        <v>30000</v>
      </c>
      <c r="K40" s="3" t="e">
        <f>J40/E40</f>
        <v>#DIV/0!</v>
      </c>
      <c r="L40" s="3"/>
      <c r="M40" s="3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1DD40F-9450-4E2F-B890-3F3706493E9F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D585B3-71DE-467C-B57C-59D9E375B259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411A07-95BE-4B30-88A7-DB7CF07CFBCA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B03D7A-45D0-4674-85CA-D4184485D5C9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C6E802-154A-4FB5-BA50-B4CFD94C2D77}">
  <dimension ref="A1"/>
  <sheetViews>
    <sheetView tabSelected="1"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Sheet</vt:lpstr>
      <vt:lpstr>Sheet1</vt:lpstr>
      <vt:lpstr>Sheet2</vt:lpstr>
      <vt:lpstr>Sheet3</vt:lpstr>
      <vt:lpstr>Sheet4</vt:lpstr>
      <vt:lpstr>Sheet5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2023-09-24T14:08:56Z</dcterms:modified>
</cp:coreProperties>
</file>