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17.06.2022\Apar Industries Ltd\"/>
    </mc:Choice>
  </mc:AlternateContent>
  <xr:revisionPtr revIDLastSave="0" documentId="13_ncr:1_{CEC3830F-8C59-48FF-ACF7-45972EE38432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26" r:id="rId5"/>
    <sheet name="Sheet2" sheetId="27" r:id="rId6"/>
    <sheet name="Sheet3" sheetId="28" r:id="rId7"/>
    <sheet name="Sheet4" sheetId="29" r:id="rId8"/>
    <sheet name="Sheet5" sheetId="30" r:id="rId9"/>
    <sheet name="Sheet6" sheetId="31" r:id="rId10"/>
    <sheet name="Sheet7" sheetId="32" r:id="rId11"/>
    <sheet name="Sheet8" sheetId="33" r:id="rId12"/>
    <sheet name="Sheet9" sheetId="34" r:id="rId13"/>
    <sheet name="Sheet10" sheetId="35" r:id="rId14"/>
  </sheets>
  <calcPr calcId="191029"/>
</workbook>
</file>

<file path=xl/calcChain.xml><?xml version="1.0" encoding="utf-8"?>
<calcChain xmlns="http://schemas.openxmlformats.org/spreadsheetml/2006/main">
  <c r="C25" i="23" l="1"/>
  <c r="G31" i="4"/>
  <c r="D34" i="4"/>
  <c r="D36" i="4"/>
  <c r="C5" i="25"/>
  <c r="C4" i="25"/>
  <c r="C3" i="25"/>
  <c r="B3" i="4"/>
  <c r="C3" i="4" s="1"/>
  <c r="D3" i="4" s="1"/>
  <c r="P5" i="4"/>
  <c r="P6" i="4"/>
  <c r="Q6" i="4"/>
  <c r="B6" i="4" s="1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H4" i="4" s="1"/>
  <c r="E3" i="4"/>
  <c r="E2" i="4"/>
  <c r="H29" i="4"/>
  <c r="G33" i="4"/>
  <c r="C20" i="25"/>
  <c r="C16" i="25"/>
  <c r="C17" i="25" s="1"/>
  <c r="H9" i="4" l="1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<sst xmlns="http://schemas.openxmlformats.org/spreadsheetml/2006/main" count="134" uniqueCount="92">
  <si>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</si>
  <si>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</si>
  <si>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</si>
  <si>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</si>
  <si>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</si>
  <si>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</si>
  <si>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</si>
  <si>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</si>
  <si>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</si>
  <si>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</si>
  <si>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</si>
  <si>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</si>
  <si>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</si>
  <si>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</si>
  <si>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</si>
  <si>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</si>
  <si>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</si>
  <si>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</si>
  <si>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</si>
  <si>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</si>
  <si>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</si>
  <si>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</si>
  <si>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</si>
  <si>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</si>
  <si>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</si>
  <si>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</si>
  <si>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</si>
  <si>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</si>
  <si>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</si>
  <si>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</si>
  <si>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</si>
  <si>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</si>
  <si>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</si>
  <si>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</si>
  <si>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</si>
  <si>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</si>
  <si>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</si>
  <si>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</si>
  <si>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</si>
  <si>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</si>
  <si>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</si>
  <si>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</si>
  <si>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</si>
  <si>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</si>
  <si>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</si>
  <si>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</si>
  <si>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</si>
  <si>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</si>
  <si>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</si>
  <si>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</si>
  <si>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</si>
  <si>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</si>
  <si>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</si>
  <si>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</si>
  <si>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</si>
  <si>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</si>
  <si>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</si>
  <si>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</si>
  <si>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</si>
  <si>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</si>
  <si>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</si>
  <si>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</si>
  <si>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</si>
  <si>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</si>
  <si>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</si>
  <si>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</si>
  <si>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</si>
  <si>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</si>
  <si>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</si>
  <si>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</si>
  <si>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</si>
  <si>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</si>
  <si>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</si>
  <si>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</si>
  <si>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</si>
  <si>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</si>
  <si>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</si>
  <si>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</si>
  <si>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</si>
  <si>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</si>
  <si>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</si>
  <si>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</si>
  <si>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</si>
  <si>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</si>
  <si>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</si>
  <si>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OC-2003</t>
  </si>
  <si>
    <t>SBUA</t>
  </si>
  <si>
    <t>RATE</t>
  </si>
  <si>
    <t>OTLA</t>
  </si>
  <si>
    <t>TMCA</t>
  </si>
  <si>
    <t>BUA</t>
  </si>
  <si>
    <t>PRE VAL - Amol - 2020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</si>
</sst>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" fillId="2" borderId="0" xfId="0" applyFont="1" applyFill="1"/>
    <xf numFmtId="4" fontId="0" fillId="2" borderId="0" xfId="0" applyNumberFormat="1" applyFill="1"/>
    <xf numFmtId="0" fontId="10" fillId="0" borderId="9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8" sqref="C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77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83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78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79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80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81</v>
      </c>
      <c r="C8" s="57">
        <f>C7*D13%</f>
        <v>256875.28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82</v>
      </c>
      <c r="C9" s="62">
        <f>C6+C8</f>
        <v>286275.28000000003</v>
      </c>
      <c r="D9" s="63" t="s">
        <v>62</v>
      </c>
      <c r="E9" s="64">
        <f>C9/10.764</f>
        <v>26595.622445187666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2003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20</v>
      </c>
      <c r="D13" s="70">
        <f>D12-C13</f>
        <v>80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9"/>
      <c r="L1" s="79"/>
      <c r="M1" s="79"/>
      <c r="N1" s="79"/>
      <c r="O1" s="79"/>
      <c r="P1" s="79"/>
      <c r="Q1" s="79"/>
      <c r="R1" s="79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C25" sqref="C25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26810</v>
      </c>
      <c r="D3" s="24" t="s">
        <v>76</v>
      </c>
      <c r="E3" s="6" t="s">
        <v>90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24110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20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40</v>
      </c>
      <c r="D8" s="26">
        <v>2003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30</v>
      </c>
      <c r="D10" s="26"/>
      <c r="F10" s="19"/>
    </row>
    <row r="11" spans="1:6" x14ac:dyDescent="0.25">
      <c r="A11" s="16"/>
      <c r="B11" s="27"/>
      <c r="C11" s="28">
        <f>C10%</f>
        <v>0.3</v>
      </c>
      <c r="D11" s="28"/>
      <c r="F11" s="19"/>
    </row>
    <row r="12" spans="1:6" x14ac:dyDescent="0.25">
      <c r="A12" s="16" t="s">
        <v>21</v>
      </c>
      <c r="B12" s="20"/>
      <c r="C12" s="21">
        <f>C6*C11</f>
        <v>810</v>
      </c>
      <c r="D12" s="24"/>
      <c r="F12" s="19"/>
    </row>
    <row r="13" spans="1:6" x14ac:dyDescent="0.25">
      <c r="A13" s="16" t="s">
        <v>22</v>
      </c>
      <c r="B13" s="20"/>
      <c r="C13" s="21">
        <f>C6-C12</f>
        <v>1890</v>
      </c>
      <c r="D13" s="24"/>
      <c r="F13" s="19"/>
    </row>
    <row r="14" spans="1:6" x14ac:dyDescent="0.25">
      <c r="A14" s="16" t="s">
        <v>15</v>
      </c>
      <c r="B14" s="20"/>
      <c r="C14" s="21">
        <f>C5</f>
        <v>24110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26000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BUA</v>
      </c>
      <c r="B18" s="7"/>
      <c r="C18" s="31">
        <v>10150</v>
      </c>
      <c r="D18" s="26"/>
      <c r="F18" s="19"/>
    </row>
    <row r="19" spans="1:6" x14ac:dyDescent="0.25">
      <c r="A19" s="16" t="s">
        <v>74</v>
      </c>
      <c r="B19" s="6"/>
      <c r="C19" s="32">
        <f>C18*C16</f>
        <v>263900000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237510000</v>
      </c>
      <c r="D20" s="32"/>
      <c r="F20" s="19"/>
    </row>
    <row r="21" spans="1:6" x14ac:dyDescent="0.25">
      <c r="A21" s="16" t="s">
        <v>25</v>
      </c>
      <c r="C21" s="35">
        <f>C19*80%</f>
        <v>211120000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27405000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C19*0.035/12</f>
        <v>769708.33333333337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S9" sqref="S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5.28515625" bestFit="1" customWidth="1"/>
    <col min="5" max="5" width="13.42578125" customWidth="1"/>
    <col min="6" max="6" width="14" customWidth="1"/>
    <col min="7" max="7" width="16.8554687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0</v>
      </c>
      <c r="C2" s="4">
        <f t="shared" ref="C2:C16" si="1">B2*1.2</f>
        <v>0</v>
      </c>
      <c r="D2" s="4">
        <f t="shared" ref="D2:D16" si="2">C2*1.2</f>
        <v>0</v>
      </c>
      <c r="E2" s="5">
        <f t="shared" ref="E2:E16" si="3">R2</f>
        <v>0</v>
      </c>
      <c r="F2" s="77" t="e">
        <f t="shared" ref="F2:F15" si="4">ROUND((E2/B2),0)</f>
        <v>#DIV/0!</v>
      </c>
      <c r="G2" s="77" t="e">
        <f t="shared" ref="G2:G15" si="5">ROUND((E2/C2),0)</f>
        <v>#DIV/0!</v>
      </c>
      <c r="H2" s="77" t="e">
        <f t="shared" ref="H2:H15" si="6">ROUND((E2/D2),0)</f>
        <v>#DIV/0!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v>0</v>
      </c>
      <c r="Q2" s="7">
        <v>0</v>
      </c>
      <c r="R2" s="78">
        <v>0</v>
      </c>
      <c r="S2" s="2"/>
    </row>
    <row r="3" spans="1:19" x14ac:dyDescent="0.25">
      <c r="A3" s="4">
        <v>2</v>
      </c>
      <c r="B3" s="4">
        <f t="shared" si="0"/>
        <v>0</v>
      </c>
      <c r="C3" s="4">
        <f t="shared" si="1"/>
        <v>0</v>
      </c>
      <c r="D3" s="4">
        <f t="shared" si="2"/>
        <v>0</v>
      </c>
      <c r="E3" s="5">
        <f t="shared" si="3"/>
        <v>0</v>
      </c>
      <c r="F3" s="77" t="e">
        <f t="shared" si="4"/>
        <v>#DIV/0!</v>
      </c>
      <c r="G3" s="77" t="e">
        <f t="shared" si="5"/>
        <v>#DIV/0!</v>
      </c>
      <c r="H3" s="77" t="e">
        <f t="shared" si="6"/>
        <v>#DIV/0!</v>
      </c>
      <c r="I3" s="77">
        <f t="shared" si="7"/>
        <v>0</v>
      </c>
      <c r="J3" s="77">
        <f t="shared" si="8"/>
        <v>0</v>
      </c>
      <c r="K3" s="7"/>
      <c r="L3" s="7"/>
      <c r="M3" s="7"/>
      <c r="N3" s="7"/>
      <c r="O3" s="7">
        <v>0</v>
      </c>
      <c r="P3" s="7">
        <v>0</v>
      </c>
      <c r="Q3" s="7">
        <v>0</v>
      </c>
      <c r="R3" s="78">
        <v>0</v>
      </c>
      <c r="S3" s="2"/>
    </row>
    <row r="4" spans="1:19" x14ac:dyDescent="0.25">
      <c r="A4" s="4">
        <v>3</v>
      </c>
      <c r="B4" s="4">
        <f t="shared" si="0"/>
        <v>0</v>
      </c>
      <c r="C4" s="4">
        <f t="shared" si="1"/>
        <v>0</v>
      </c>
      <c r="D4" s="4">
        <f t="shared" si="2"/>
        <v>0</v>
      </c>
      <c r="E4" s="5">
        <f t="shared" si="3"/>
        <v>0</v>
      </c>
      <c r="F4" s="4" t="e">
        <f t="shared" si="4"/>
        <v>#DIV/0!</v>
      </c>
      <c r="G4" s="4" t="e">
        <f t="shared" si="5"/>
        <v>#DIV/0!</v>
      </c>
      <c r="H4" s="4" t="e">
        <f t="shared" si="6"/>
        <v>#DIV/0!</v>
      </c>
      <c r="I4" s="4">
        <f t="shared" si="7"/>
        <v>0</v>
      </c>
      <c r="J4" s="4">
        <f t="shared" si="8"/>
        <v>0</v>
      </c>
      <c r="O4">
        <v>0</v>
      </c>
      <c r="P4">
        <v>0</v>
      </c>
      <c r="Q4">
        <v>0</v>
      </c>
      <c r="R4" s="2">
        <v>0</v>
      </c>
      <c r="S4" s="2"/>
    </row>
    <row r="5" spans="1:19" x14ac:dyDescent="0.25">
      <c r="A5" s="4">
        <v>4</v>
      </c>
      <c r="B5" s="4">
        <f t="shared" si="0"/>
        <v>0</v>
      </c>
      <c r="C5" s="4">
        <f t="shared" si="1"/>
        <v>0</v>
      </c>
      <c r="D5" s="4">
        <f t="shared" si="2"/>
        <v>0</v>
      </c>
      <c r="E5" s="5">
        <f t="shared" si="3"/>
        <v>0</v>
      </c>
      <c r="F5" s="4" t="e">
        <f t="shared" si="4"/>
        <v>#DIV/0!</v>
      </c>
      <c r="G5" s="4" t="e">
        <f t="shared" si="5"/>
        <v>#DIV/0!</v>
      </c>
      <c r="H5" s="4" t="e">
        <f t="shared" si="6"/>
        <v>#DIV/0!</v>
      </c>
      <c r="I5" s="4">
        <f t="shared" si="7"/>
        <v>0</v>
      </c>
      <c r="J5" s="4">
        <f t="shared" si="8"/>
        <v>0</v>
      </c>
      <c r="O5">
        <v>0</v>
      </c>
      <c r="P5">
        <f t="shared" ref="P5:P10" si="9">O5/1.2</f>
        <v>0</v>
      </c>
      <c r="Q5">
        <v>0</v>
      </c>
      <c r="R5" s="2">
        <v>0</v>
      </c>
      <c r="S5" s="2"/>
    </row>
    <row r="6" spans="1:19" x14ac:dyDescent="0.25">
      <c r="A6" s="4">
        <v>5</v>
      </c>
      <c r="B6" s="4">
        <f t="shared" si="0"/>
        <v>0</v>
      </c>
      <c r="C6" s="4">
        <f t="shared" si="1"/>
        <v>0</v>
      </c>
      <c r="D6" s="4">
        <f t="shared" si="2"/>
        <v>0</v>
      </c>
      <c r="E6" s="5">
        <f t="shared" si="3"/>
        <v>0</v>
      </c>
      <c r="F6" s="4" t="e">
        <f t="shared" si="4"/>
        <v>#DIV/0!</v>
      </c>
      <c r="G6" s="4" t="e">
        <f t="shared" si="5"/>
        <v>#DIV/0!</v>
      </c>
      <c r="H6" s="4" t="e">
        <f t="shared" si="6"/>
        <v>#DIV/0!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 t="shared" ref="Q2:Q10" si="10">P6/1.2</f>
        <v>0</v>
      </c>
      <c r="R6" s="2">
        <v>0</v>
      </c>
      <c r="S6" s="2"/>
    </row>
    <row r="7" spans="1:19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si="10"/>
        <v>0</v>
      </c>
      <c r="R7" s="2">
        <v>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>
      <c r="F23" s="74" t="s">
        <v>85</v>
      </c>
    </row>
    <row r="24" spans="1:19" s="10" customFormat="1" x14ac:dyDescent="0.25">
      <c r="F24" s="73"/>
    </row>
    <row r="25" spans="1:19" s="10" customFormat="1" x14ac:dyDescent="0.25">
      <c r="F25" s="74" t="s">
        <v>71</v>
      </c>
    </row>
    <row r="26" spans="1:19" s="10" customFormat="1" x14ac:dyDescent="0.25">
      <c r="F26" s="74" t="s">
        <v>88</v>
      </c>
    </row>
    <row r="27" spans="1:19" s="10" customFormat="1" x14ac:dyDescent="0.25">
      <c r="F27" s="74" t="s">
        <v>89</v>
      </c>
    </row>
    <row r="28" spans="1:19" s="10" customFormat="1" x14ac:dyDescent="0.25">
      <c r="C28" s="72" t="s">
        <v>75</v>
      </c>
      <c r="D28" s="72"/>
      <c r="F28" s="57" t="s">
        <v>84</v>
      </c>
      <c r="G28" s="57"/>
    </row>
    <row r="29" spans="1:19" s="10" customFormat="1" x14ac:dyDescent="0.25">
      <c r="C29" s="72" t="s">
        <v>1</v>
      </c>
      <c r="D29" s="72"/>
      <c r="F29" s="57" t="s">
        <v>72</v>
      </c>
      <c r="G29" s="57">
        <v>10150</v>
      </c>
      <c r="H29" s="10" t="e">
        <f>G29/G28</f>
        <v>#DIV/0!</v>
      </c>
    </row>
    <row r="30" spans="1:19" s="10" customFormat="1" x14ac:dyDescent="0.25">
      <c r="F30" s="57" t="s">
        <v>73</v>
      </c>
      <c r="G30" s="57">
        <v>26000</v>
      </c>
    </row>
    <row r="31" spans="1:19" s="10" customFormat="1" x14ac:dyDescent="0.25">
      <c r="C31" s="75" t="s">
        <v>91</v>
      </c>
      <c r="D31" s="75"/>
      <c r="F31" s="75" t="s">
        <v>74</v>
      </c>
      <c r="G31" s="75">
        <f>G29*G30</f>
        <v>263900000</v>
      </c>
      <c r="H31" s="10" t="e">
        <f>G31/D29</f>
        <v>#DIV/0!</v>
      </c>
    </row>
    <row r="32" spans="1:19" s="10" customFormat="1" x14ac:dyDescent="0.25">
      <c r="C32" s="75" t="s">
        <v>86</v>
      </c>
      <c r="D32" s="75">
        <v>10150</v>
      </c>
      <c r="F32" s="75" t="s">
        <v>24</v>
      </c>
      <c r="G32" s="75">
        <f>G31*90%</f>
        <v>237510000</v>
      </c>
    </row>
    <row r="33" spans="3:7" s="10" customFormat="1" x14ac:dyDescent="0.25">
      <c r="C33" s="75" t="s">
        <v>87</v>
      </c>
      <c r="D33" s="75">
        <v>22000</v>
      </c>
      <c r="F33" s="75" t="s">
        <v>25</v>
      </c>
      <c r="G33" s="75">
        <f>G31*80%</f>
        <v>211120000</v>
      </c>
    </row>
    <row r="34" spans="3:7" s="10" customFormat="1" x14ac:dyDescent="0.25">
      <c r="C34" s="75" t="s">
        <v>74</v>
      </c>
      <c r="D34" s="75">
        <f>D32*D33</f>
        <v>223300000</v>
      </c>
    </row>
    <row r="35" spans="3:7" s="10" customFormat="1" x14ac:dyDescent="0.25">
      <c r="C35" s="75"/>
      <c r="D35" s="75"/>
    </row>
    <row r="36" spans="3:7" s="10" customFormat="1" x14ac:dyDescent="0.25">
      <c r="D36" s="10" t="e">
        <f>D34/G28</f>
        <v>#DIV/0!</v>
      </c>
    </row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DE3A8A-7FA1-48FB-AA54-FEB1CAB83A5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26EA88-EC34-4C09-A127-AA15E544FC0A}">
  <dimension ref="A1"/>
  <sheetViews>
    <sheetView workbookViewId="0">
      <selection activeCell="M35" sqref="M35"/>
    </sheetView>
  </sheetViews>
  <sheetFormatPr defaultRowHeight="15" x14ac:dyDescent="0.25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0DF2A3-BE92-4A5C-BD18-FADF2F78786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C8AFC0-AF27-46F3-AD27-6BCD964F85A7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1AA01-5703-46AE-BEDD-5561CC415C54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D06B50-D55B-4671-A937-24D4DC9F0F45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6BF92A-48A2-4336-8BE2-08612A912C7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9CE2FA-3A5C-40BC-ADCE-7F66184B73A8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D1C34-2B0F-4A60-BA80-21DC97F7B945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57F038-E88D-49A9-AAA7-D379FF95383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116-PC</cp:lastModifiedBy>
  <cp:lastPrinted>2019-11-05T06:14:02Z</cp:lastPrinted>
  <dcterms:created xsi:type="dcterms:W3CDTF">2018-02-17T10:36:41Z</dcterms:created>
  <dcterms:modified xsi:type="dcterms:W3CDTF">2023-10-03T10:27:45Z</dcterms:modified>
</cp:coreProperties>
</file>