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8693ED5-3E27-4091-BB27-A0A33000A7C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22" i="1" l="1"/>
  <c r="G84" i="1" l="1"/>
  <c r="G23" i="1"/>
  <c r="G8" i="1"/>
  <c r="G10" i="1"/>
  <c r="G11" i="1" s="1"/>
  <c r="G6" i="1"/>
  <c r="G5" i="1"/>
  <c r="G14" i="1" s="1"/>
  <c r="G12" i="1" l="1"/>
  <c r="G13" i="1" s="1"/>
  <c r="G16" i="1" s="1"/>
  <c r="G19" i="1" s="1"/>
  <c r="C12" i="1"/>
  <c r="G25" i="1" l="1"/>
  <c r="G21" i="1"/>
  <c r="G20" i="1"/>
  <c r="C7" i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<sst xmlns="http://schemas.openxmlformats.org/spreadsheetml/2006/main" count="24" uniqueCount="23">
  <si>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</si>
  <si>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</si>
  <si>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</si>
  <si>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</si>
  <si>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</si>
  <si>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</si>
  <si>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</si>
  <si>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</si>
  <si>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</si>
  <si>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</si>
  <si>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</si>
  <si>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</si>
  <si>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</si>
  <si>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</si>
  <si>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</si>
  <si>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</si>
  <si>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</si>
  <si>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</si>
  <si>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</si>
  <si>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</si>
  <si>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 - Naupada thane - Suresh Pennadam Jeyakaran</t>
  </si>
  <si>
    <t>Revised - 20.10.2023</t>
  </si>
  <si>
    <t>2 open car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</si>
</sst>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H19" sqref="H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5"/>
      <c r="I1" s="5"/>
      <c r="J1" s="5"/>
      <c r="K1" s="5"/>
      <c r="L1" s="3"/>
    </row>
    <row r="2" spans="1:12" x14ac:dyDescent="0.25">
      <c r="A2" s="4"/>
      <c r="B2" s="5"/>
      <c r="C2" s="18"/>
      <c r="D2" s="27"/>
      <c r="E2" s="5"/>
      <c r="F2" s="5"/>
      <c r="G2" s="35" t="s">
        <v>21</v>
      </c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15500</v>
      </c>
      <c r="D3" s="39" t="s">
        <v>17</v>
      </c>
      <c r="E3" s="5"/>
      <c r="F3" s="5"/>
      <c r="G3" s="34">
        <v>15500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2500</v>
      </c>
      <c r="D4" s="28"/>
      <c r="E4" s="5"/>
      <c r="F4" s="5"/>
      <c r="G4" s="34">
        <v>2500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13000</v>
      </c>
      <c r="D5" s="28"/>
      <c r="E5" s="5"/>
      <c r="F5" s="5"/>
      <c r="G5" s="34">
        <f>G3-G4</f>
        <v>13000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2500</v>
      </c>
      <c r="D6" s="28"/>
      <c r="E6" s="5"/>
      <c r="F6" s="5"/>
      <c r="G6" s="34">
        <f>G4</f>
        <v>2500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11</v>
      </c>
      <c r="D7" s="42">
        <v>2023</v>
      </c>
      <c r="E7" s="5"/>
      <c r="F7" s="5"/>
      <c r="G7" s="35">
        <v>11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49</v>
      </c>
      <c r="D8" s="29">
        <v>2012</v>
      </c>
      <c r="E8" s="5" t="s">
        <v>19</v>
      </c>
      <c r="F8" s="5"/>
      <c r="G8" s="35">
        <f>G9-G7</f>
        <v>49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16.5</v>
      </c>
      <c r="D10" s="29"/>
      <c r="E10" s="5"/>
      <c r="F10" s="5"/>
      <c r="G10" s="35">
        <f>90*G7/G9</f>
        <v>16.5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0.16500000000000001</v>
      </c>
      <c r="D11" s="30"/>
      <c r="E11" s="5"/>
      <c r="F11" s="5"/>
      <c r="G11" s="36">
        <f>G10%</f>
        <v>0.16500000000000001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ROUND(C6*C11,0)</f>
        <v>413</v>
      </c>
      <c r="D12" s="28"/>
      <c r="E12" s="5"/>
      <c r="F12" s="5"/>
      <c r="G12" s="34">
        <f>ROUND(G6*G11,0)</f>
        <v>413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2087</v>
      </c>
      <c r="D13" s="28"/>
      <c r="E13" s="5"/>
      <c r="F13" s="5"/>
      <c r="G13" s="34">
        <f>G6-G12</f>
        <v>2087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13000</v>
      </c>
      <c r="D14" s="28"/>
      <c r="E14" s="5"/>
      <c r="F14" s="5"/>
      <c r="G14" s="34">
        <f>G5</f>
        <v>13000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15087</v>
      </c>
      <c r="D16" s="28"/>
      <c r="E16" s="5"/>
      <c r="F16" s="5"/>
      <c r="G16" s="39">
        <f>G14+G13</f>
        <v>15087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35"/>
      <c r="I17" s="46"/>
      <c r="J17" s="5"/>
      <c r="K17" s="5"/>
      <c r="L17" s="6"/>
    </row>
    <row r="18" spans="1:12" x14ac:dyDescent="0.25">
      <c r="A18" s="40" t="s">
        <v>18</v>
      </c>
      <c r="B18" s="41"/>
      <c r="C18" s="42">
        <v>922</v>
      </c>
      <c r="D18" s="29"/>
      <c r="G18" s="42">
        <v>922</v>
      </c>
      <c r="H18" t="s">
        <v>22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13910214</v>
      </c>
      <c r="D19" s="44"/>
      <c r="G19" s="37">
        <f>G16*G18+H20</f>
        <v>13910214</v>
      </c>
      <c r="H19">
        <v>600000</v>
      </c>
      <c r="J19" s="5"/>
      <c r="K19" s="5"/>
      <c r="L19" s="11"/>
    </row>
    <row r="20" spans="1:12" hidden="1" x14ac:dyDescent="0.25">
      <c r="A20" s="4" t="s">
        <v>14</v>
      </c>
      <c r="B20" s="5"/>
      <c r="C20" s="19">
        <f>C19*0.9</f>
        <v>12519192.6</v>
      </c>
      <c r="D20" s="49"/>
      <c r="E20" s="50"/>
      <c r="G20" s="19">
        <f>G19*0.9</f>
        <v>12519192.6</v>
      </c>
      <c r="J20" s="5"/>
      <c r="K20" s="5"/>
      <c r="L20" s="6"/>
    </row>
    <row r="21" spans="1:12" hidden="1" x14ac:dyDescent="0.25">
      <c r="A21" s="4" t="s">
        <v>15</v>
      </c>
      <c r="B21" s="5"/>
      <c r="C21" s="19">
        <f>C19*0.8</f>
        <v>11128171.200000001</v>
      </c>
      <c r="D21" s="31"/>
      <c r="E21" s="51"/>
      <c r="G21" s="19">
        <f>G19*0.8</f>
        <v>11128171.200000001</v>
      </c>
      <c r="J21" s="5"/>
      <c r="K21" s="5"/>
      <c r="L21" s="6"/>
    </row>
    <row r="22" spans="1:12" x14ac:dyDescent="0.25">
      <c r="A22" s="4"/>
      <c r="B22" s="5"/>
      <c r="C22" s="18"/>
      <c r="D22" s="29"/>
      <c r="G22" s="19">
        <f>G19+H19</f>
        <v>14510214</v>
      </c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2305000</v>
      </c>
      <c r="D23" s="32"/>
      <c r="G23" s="38">
        <f>G4*G18</f>
        <v>2305000</v>
      </c>
      <c r="J23" s="5"/>
      <c r="K23" s="5"/>
    </row>
    <row r="24" spans="1:12" x14ac:dyDescent="0.25">
      <c r="A24" s="22" t="s">
        <v>10</v>
      </c>
      <c r="C24" s="18"/>
      <c r="G24" s="18"/>
      <c r="J24" s="5"/>
      <c r="K24" s="5"/>
    </row>
    <row r="25" spans="1:12" x14ac:dyDescent="0.25">
      <c r="A25" s="24" t="s">
        <v>11</v>
      </c>
      <c r="B25" s="20"/>
      <c r="C25" s="19">
        <f>C19*0.03/12</f>
        <v>34775.534999999996</v>
      </c>
      <c r="D25" s="33"/>
      <c r="E25" s="47"/>
      <c r="G25" s="19">
        <f>G19*0.03/12</f>
        <v>34775.534999999996</v>
      </c>
      <c r="J25" s="5"/>
      <c r="K25" s="5"/>
    </row>
    <row r="26" spans="1:12" x14ac:dyDescent="0.25">
      <c r="A26" s="5"/>
      <c r="B26" s="5"/>
      <c r="C26" s="19"/>
      <c r="D26" s="31"/>
      <c r="G26" s="19"/>
      <c r="J26" s="5"/>
    </row>
    <row r="27" spans="1:12" x14ac:dyDescent="0.25">
      <c r="A27" s="48" t="s">
        <v>20</v>
      </c>
      <c r="B27" s="5"/>
      <c r="C27" s="33"/>
      <c r="D27" s="33"/>
      <c r="E27" s="16"/>
      <c r="F27" s="16"/>
      <c r="G27" s="33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G42" s="2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18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18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2023-10-20T09:53:21Z</dcterms:modified>
</cp:coreProperties>
</file>