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Hansa Jagdish Somani\"/>
    </mc:Choice>
  </mc:AlternateContent>
  <xr:revisionPtr revIDLastSave="0" documentId="13_ncr:1_{D5348320-2060-481B-9F8B-B4BE4C0AD67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23" i="4" l="1"/>
  <c r="H23" i="4"/>
  <c r="H21" i="4"/>
  <c r="R20" i="4"/>
  <c r="R19" i="4"/>
  <c r="Q18" i="4"/>
  <c r="Q24" i="4"/>
  <c r="Q23" i="4"/>
  <c r="Q21" i="4"/>
  <c r="J19" i="4" l="1"/>
  <c r="I19" i="4"/>
  <c r="Q12" i="4" l="1"/>
  <c r="P12" i="4"/>
  <c r="P11" i="4"/>
  <c r="Q10" i="4"/>
  <c r="P9" i="4"/>
  <c r="P8" i="4"/>
  <c r="P7" i="4"/>
  <c r="P6" i="4"/>
  <c r="P5" i="4"/>
  <c r="Q5" i="4" s="1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<sst xmlns="http://schemas.openxmlformats.org/spreadsheetml/2006/main" count="170" uniqueCount="25">
  <si>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</si>
  <si>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</si>
  <si>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</si>
  <si>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</si>
  <si>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</si>
  <si>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</si>
  <si>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</si>
  <si>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</si>
  <si>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</si>
  <si>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</si>
  <si>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</si>
  <si>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</si>
  <si>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</si>
  <si>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</si>
  <si>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2 car parking</t>
  </si>
  <si>
    <t>agreemnt - 2018 - 2.25 cr</t>
  </si>
  <si>
    <t>rate</t>
  </si>
  <si>
    <t>mca</t>
  </si>
  <si>
    <t>bua</t>
  </si>
  <si>
    <t>mindspace</t>
  </si>
  <si>
    <t>oc - 2006</t>
  </si>
  <si>
    <t>f. no. 401, 4th floor, A Wing, evershine grandeur, mindspace, malad west</t>
  </si>
  <si>
    <t>ls = 2.70 to 2.75 cr</t>
  </si>
  <si>
    <t>value</t>
  </si>
  <si>
    <t>car - 2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</si>
</sst>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0" fontId="0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4E678C-8C16-453B-97AE-246343393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EF06F5-073E-41DF-AD1B-2C3A59D70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68356E-8499-453B-A9D4-E7681C371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49ADF5-8567-4F69-A180-71201D1F5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053D9F-E636-49BF-B7AA-68CB51B89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6201F7-213C-4969-8C81-1BCBAC939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C2B2A8-3E1E-4786-9468-831CD36DC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9A6879-67F3-4A8C-AA7D-CCC7BB998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C8F9C8-B2AA-4E50-8D47-A82D093EE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325AC3-A658-4795-AE4F-32AA5347E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585744-46F2-414D-8C33-FEDC76E1C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E8840F-C24E-4D9B-8CEE-E17FA2378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Z12" sqref="Z1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850</v>
      </c>
      <c r="C2" s="4">
        <f>B2*1.2</f>
        <v>1020</v>
      </c>
      <c r="D2" s="4">
        <f t="shared" ref="D2:D13" si="2">C2*1.2</f>
        <v>1224</v>
      </c>
      <c r="E2" s="5">
        <f t="shared" ref="E2:E13" si="3">R2</f>
        <v>29000000</v>
      </c>
      <c r="F2" s="10">
        <f t="shared" ref="F2:F13" si="4">ROUND((E2/B2),0)</f>
        <v>34118</v>
      </c>
      <c r="G2" s="10">
        <f t="shared" ref="G2:G13" si="5">ROUND((E2/C2),0)</f>
        <v>28431</v>
      </c>
      <c r="H2" s="10">
        <f t="shared" ref="H2:H13" si="6">ROUND((E2/D2),0)</f>
        <v>23693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850</v>
      </c>
      <c r="R2" s="2">
        <v>29000000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1200</v>
      </c>
      <c r="C3" s="4">
        <f t="shared" ref="C3:C15" si="9">B3*1.2</f>
        <v>1440</v>
      </c>
      <c r="D3" s="4">
        <f t="shared" si="2"/>
        <v>1728</v>
      </c>
      <c r="E3" s="16">
        <f t="shared" si="3"/>
        <v>28500000</v>
      </c>
      <c r="F3" s="10">
        <f t="shared" si="4"/>
        <v>23750</v>
      </c>
      <c r="G3" s="10">
        <f t="shared" si="5"/>
        <v>19792</v>
      </c>
      <c r="H3" s="10">
        <f t="shared" si="6"/>
        <v>16493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1200</v>
      </c>
      <c r="R3" s="2">
        <v>28500000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1072</v>
      </c>
      <c r="C4" s="4">
        <f t="shared" si="9"/>
        <v>1286.3999999999999</v>
      </c>
      <c r="D4" s="4">
        <f t="shared" si="2"/>
        <v>1543.6799999999998</v>
      </c>
      <c r="E4" s="16">
        <f t="shared" si="3"/>
        <v>26000000</v>
      </c>
      <c r="F4" s="10">
        <f t="shared" si="4"/>
        <v>24254</v>
      </c>
      <c r="G4" s="10">
        <f t="shared" si="5"/>
        <v>20211</v>
      </c>
      <c r="H4" s="10">
        <f t="shared" si="6"/>
        <v>16843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1072</v>
      </c>
      <c r="R4" s="2">
        <v>26000000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16">
        <f t="shared" si="3"/>
        <v>24900</v>
      </c>
      <c r="F5" s="10" t="e">
        <f t="shared" si="4"/>
        <v>#DIV/0!</v>
      </c>
      <c r="G5" s="10" t="e">
        <f t="shared" si="5"/>
        <v>#DIV/0!</v>
      </c>
      <c r="H5" s="10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ref="Q5:Q12" si="10">P5/1.2</f>
        <v>0</v>
      </c>
      <c r="R5" s="2">
        <v>24900</v>
      </c>
      <c r="S5" s="8"/>
      <c r="T5" s="8"/>
    </row>
    <row r="6" spans="1:20" x14ac:dyDescent="0.25">
      <c r="A6" s="4">
        <f t="shared" si="0"/>
        <v>0</v>
      </c>
      <c r="B6" s="4">
        <f t="shared" si="1"/>
        <v>1190</v>
      </c>
      <c r="C6" s="4">
        <f t="shared" si="9"/>
        <v>1428</v>
      </c>
      <c r="D6" s="4">
        <f t="shared" si="2"/>
        <v>1713.6</v>
      </c>
      <c r="E6" s="16">
        <f t="shared" si="3"/>
        <v>31500000</v>
      </c>
      <c r="F6" s="10">
        <f t="shared" si="4"/>
        <v>26471</v>
      </c>
      <c r="G6" s="10">
        <f t="shared" si="5"/>
        <v>22059</v>
      </c>
      <c r="H6" s="10">
        <f t="shared" si="6"/>
        <v>18382</v>
      </c>
      <c r="I6" s="4" t="e">
        <f>#REF!</f>
        <v>#REF!</v>
      </c>
      <c r="J6" s="4" t="str">
        <f t="shared" si="7"/>
        <v>mindspace</v>
      </c>
      <c r="O6">
        <v>0</v>
      </c>
      <c r="P6">
        <f t="shared" si="8"/>
        <v>0</v>
      </c>
      <c r="Q6">
        <v>1190</v>
      </c>
      <c r="R6" s="2">
        <v>31500000</v>
      </c>
      <c r="S6" s="8" t="s">
        <v>19</v>
      </c>
      <c r="T6" s="8"/>
    </row>
    <row r="7" spans="1:20" x14ac:dyDescent="0.25">
      <c r="A7" s="4">
        <f t="shared" si="0"/>
        <v>0</v>
      </c>
      <c r="B7" s="4">
        <f t="shared" si="1"/>
        <v>900</v>
      </c>
      <c r="C7" s="4">
        <f t="shared" si="9"/>
        <v>1080</v>
      </c>
      <c r="D7" s="4">
        <f t="shared" si="2"/>
        <v>1296</v>
      </c>
      <c r="E7" s="16">
        <f t="shared" si="3"/>
        <v>20000000</v>
      </c>
      <c r="F7" s="10">
        <f t="shared" si="4"/>
        <v>22222</v>
      </c>
      <c r="G7" s="10">
        <f t="shared" si="5"/>
        <v>18519</v>
      </c>
      <c r="H7" s="10">
        <f t="shared" si="6"/>
        <v>15432</v>
      </c>
      <c r="I7" s="4" t="e">
        <f>#REF!</f>
        <v>#REF!</v>
      </c>
      <c r="J7" s="4" t="str">
        <f t="shared" si="7"/>
        <v>mindspace</v>
      </c>
      <c r="O7">
        <v>0</v>
      </c>
      <c r="P7">
        <f t="shared" si="8"/>
        <v>0</v>
      </c>
      <c r="Q7">
        <v>900</v>
      </c>
      <c r="R7" s="2">
        <v>20000000</v>
      </c>
      <c r="S7" s="8" t="s">
        <v>19</v>
      </c>
      <c r="T7" s="8"/>
    </row>
    <row r="8" spans="1:20" x14ac:dyDescent="0.25">
      <c r="A8" s="4">
        <f t="shared" si="0"/>
        <v>0</v>
      </c>
      <c r="B8" s="4">
        <f t="shared" si="1"/>
        <v>1077</v>
      </c>
      <c r="C8" s="4">
        <f t="shared" si="9"/>
        <v>1292.3999999999999</v>
      </c>
      <c r="D8" s="4">
        <f t="shared" si="2"/>
        <v>1550.8799999999999</v>
      </c>
      <c r="E8" s="16">
        <f t="shared" si="3"/>
        <v>31500000</v>
      </c>
      <c r="F8" s="15">
        <f t="shared" si="4"/>
        <v>29248</v>
      </c>
      <c r="G8" s="10">
        <f t="shared" si="5"/>
        <v>24373</v>
      </c>
      <c r="H8" s="10">
        <f t="shared" si="6"/>
        <v>20311</v>
      </c>
      <c r="I8" s="4" t="e">
        <f>#REF!</f>
        <v>#REF!</v>
      </c>
      <c r="J8" s="4" t="str">
        <f t="shared" si="7"/>
        <v>mindspace</v>
      </c>
      <c r="O8">
        <v>0</v>
      </c>
      <c r="P8">
        <f t="shared" si="8"/>
        <v>0</v>
      </c>
      <c r="Q8">
        <v>1077</v>
      </c>
      <c r="R8" s="2">
        <v>31500000</v>
      </c>
      <c r="S8" s="8" t="s">
        <v>19</v>
      </c>
      <c r="T8" s="8"/>
    </row>
    <row r="9" spans="1:20" x14ac:dyDescent="0.25">
      <c r="A9" s="4">
        <f t="shared" si="0"/>
        <v>0</v>
      </c>
      <c r="B9" s="4">
        <f t="shared" si="1"/>
        <v>1250</v>
      </c>
      <c r="C9" s="4">
        <f t="shared" si="9"/>
        <v>1500</v>
      </c>
      <c r="D9" s="4">
        <f t="shared" si="2"/>
        <v>1800</v>
      </c>
      <c r="E9" s="16">
        <f t="shared" si="3"/>
        <v>40000000</v>
      </c>
      <c r="F9" s="10">
        <f t="shared" si="4"/>
        <v>32000</v>
      </c>
      <c r="G9" s="10">
        <f t="shared" si="5"/>
        <v>26667</v>
      </c>
      <c r="H9" s="10">
        <f t="shared" si="6"/>
        <v>22222</v>
      </c>
      <c r="I9" s="4" t="e">
        <f>#REF!</f>
        <v>#REF!</v>
      </c>
      <c r="J9" s="4" t="str">
        <f t="shared" si="7"/>
        <v>mindspace</v>
      </c>
      <c r="O9">
        <v>0</v>
      </c>
      <c r="P9">
        <f t="shared" si="8"/>
        <v>0</v>
      </c>
      <c r="Q9">
        <v>1250</v>
      </c>
      <c r="R9" s="2">
        <v>40000000</v>
      </c>
      <c r="S9" s="8" t="s">
        <v>19</v>
      </c>
      <c r="T9" s="8"/>
    </row>
    <row r="10" spans="1:20" x14ac:dyDescent="0.25">
      <c r="A10" s="4">
        <f t="shared" si="0"/>
        <v>0</v>
      </c>
      <c r="B10" s="4">
        <f t="shared" si="1"/>
        <v>916.66666666666674</v>
      </c>
      <c r="C10" s="4">
        <f t="shared" si="9"/>
        <v>1100</v>
      </c>
      <c r="D10" s="4">
        <f t="shared" si="2"/>
        <v>1320</v>
      </c>
      <c r="E10" s="16">
        <f t="shared" si="3"/>
        <v>25100000</v>
      </c>
      <c r="F10" s="15">
        <f t="shared" si="4"/>
        <v>27382</v>
      </c>
      <c r="G10" s="10">
        <f t="shared" si="5"/>
        <v>22818</v>
      </c>
      <c r="H10" s="10">
        <f t="shared" si="6"/>
        <v>19015</v>
      </c>
      <c r="I10" s="4" t="e">
        <f>#REF!</f>
        <v>#REF!</v>
      </c>
      <c r="J10" s="4" t="str">
        <f t="shared" si="7"/>
        <v>mindspace</v>
      </c>
      <c r="O10">
        <v>0</v>
      </c>
      <c r="P10">
        <v>1100</v>
      </c>
      <c r="Q10">
        <f t="shared" si="10"/>
        <v>916.66666666666674</v>
      </c>
      <c r="R10" s="2">
        <v>25100000</v>
      </c>
      <c r="S10" s="8" t="s">
        <v>19</v>
      </c>
      <c r="T10" s="8"/>
    </row>
    <row r="11" spans="1:20" x14ac:dyDescent="0.25">
      <c r="A11" s="4">
        <f t="shared" si="0"/>
        <v>0</v>
      </c>
      <c r="B11" s="4">
        <f t="shared" si="1"/>
        <v>1368</v>
      </c>
      <c r="C11" s="4">
        <f t="shared" si="9"/>
        <v>1641.6</v>
      </c>
      <c r="D11" s="4">
        <f t="shared" si="2"/>
        <v>1969.9199999999998</v>
      </c>
      <c r="E11" s="16">
        <f t="shared" si="3"/>
        <v>40000000</v>
      </c>
      <c r="F11" s="15">
        <f t="shared" si="4"/>
        <v>29240</v>
      </c>
      <c r="G11" s="10">
        <f t="shared" si="5"/>
        <v>24366</v>
      </c>
      <c r="H11" s="10">
        <f t="shared" si="6"/>
        <v>20305</v>
      </c>
      <c r="I11" s="4" t="e">
        <f>#REF!</f>
        <v>#REF!</v>
      </c>
      <c r="J11" s="4" t="str">
        <f t="shared" si="7"/>
        <v>mindspace</v>
      </c>
      <c r="O11">
        <v>0</v>
      </c>
      <c r="P11">
        <f t="shared" si="8"/>
        <v>0</v>
      </c>
      <c r="Q11">
        <v>1368</v>
      </c>
      <c r="R11" s="2">
        <v>40000000</v>
      </c>
      <c r="S11" s="8" t="s">
        <v>19</v>
      </c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5:24" x14ac:dyDescent="0.25">
      <c r="G17" t="s">
        <v>21</v>
      </c>
    </row>
    <row r="18" spans="5:24" x14ac:dyDescent="0.25">
      <c r="G18" t="s">
        <v>13</v>
      </c>
      <c r="H18">
        <v>1012</v>
      </c>
      <c r="I18" t="s">
        <v>14</v>
      </c>
      <c r="Q18">
        <f>H18*1.45</f>
        <v>1467.3999999999999</v>
      </c>
      <c r="R18" s="2">
        <v>21000</v>
      </c>
    </row>
    <row r="19" spans="5:24" x14ac:dyDescent="0.25">
      <c r="G19" t="s">
        <v>18</v>
      </c>
      <c r="H19">
        <v>1215</v>
      </c>
      <c r="I19">
        <f>112.86*10.764</f>
        <v>1214.8250399999999</v>
      </c>
      <c r="J19">
        <f>I19/H18</f>
        <v>1.20042</v>
      </c>
      <c r="R19">
        <f>R18*Q18</f>
        <v>30815399.999999996</v>
      </c>
    </row>
    <row r="20" spans="5:24" x14ac:dyDescent="0.25">
      <c r="G20" t="s">
        <v>16</v>
      </c>
      <c r="H20">
        <v>28000</v>
      </c>
      <c r="P20" t="s">
        <v>17</v>
      </c>
      <c r="Q20">
        <v>1150</v>
      </c>
      <c r="R20">
        <f>R19/H18</f>
        <v>30449.999999999996</v>
      </c>
    </row>
    <row r="21" spans="5:24" x14ac:dyDescent="0.25">
      <c r="G21" t="s">
        <v>23</v>
      </c>
      <c r="H21">
        <f>H20*H18</f>
        <v>28336000</v>
      </c>
      <c r="Q21">
        <f>Q20*1.45</f>
        <v>1667.5</v>
      </c>
    </row>
    <row r="22" spans="5:24" x14ac:dyDescent="0.25">
      <c r="G22" s="6" t="s">
        <v>24</v>
      </c>
      <c r="H22" s="17">
        <v>2000000</v>
      </c>
      <c r="Q22">
        <v>21000</v>
      </c>
    </row>
    <row r="23" spans="5:24" x14ac:dyDescent="0.25">
      <c r="E23">
        <f>H23*75%</f>
        <v>22752000</v>
      </c>
      <c r="G23" t="s">
        <v>23</v>
      </c>
      <c r="H23" s="6">
        <f>H22+H21</f>
        <v>30336000</v>
      </c>
      <c r="Q23">
        <f>Q22*Q21</f>
        <v>35017500</v>
      </c>
    </row>
    <row r="24" spans="5:24" x14ac:dyDescent="0.25">
      <c r="G24" t="s">
        <v>15</v>
      </c>
      <c r="P24" s="11"/>
      <c r="Q24" s="11">
        <f>Q23/H18</f>
        <v>34602.272727272728</v>
      </c>
      <c r="R24" s="13"/>
      <c r="T24" s="11"/>
      <c r="U24" s="11"/>
      <c r="V24" s="11"/>
      <c r="W24" s="11"/>
      <c r="X24" s="11"/>
    </row>
    <row r="25" spans="5:24" x14ac:dyDescent="0.25">
      <c r="G25" t="s">
        <v>20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G26" t="s">
        <v>22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G27" s="8"/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25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2023-09-25T05:37:20Z</dcterms:modified>
</cp:coreProperties>
</file>