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C145063-0775-42C6-9889-2BB5631781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E15" i="1"/>
  <c r="E13" i="1"/>
  <c r="B18" i="1" l="1"/>
  <c r="G35" i="1"/>
  <c r="B35" i="1"/>
  <c r="B34" i="1"/>
  <c r="F6" i="1"/>
  <c r="G6" i="1" l="1"/>
  <c r="H6" i="1" s="1"/>
  <c r="B33" i="1"/>
  <c r="J4" i="1" l="1"/>
  <c r="H27" i="1" l="1"/>
  <c r="K34" i="1" l="1"/>
  <c r="J5" i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L34" i="1" s="1"/>
  <c r="H35" i="1"/>
  <c r="H34" i="1" l="1"/>
  <c r="J34" i="1"/>
  <c r="H33" i="1"/>
  <c r="I33" i="1"/>
  <c r="D34" i="1" l="1"/>
  <c r="J26" i="1" l="1"/>
  <c r="I30" i="1" l="1"/>
  <c r="I29" i="1"/>
  <c r="I31" i="1"/>
  <c r="D35" i="1" l="1"/>
  <c r="I25" i="1"/>
  <c r="I34" i="1" l="1"/>
  <c r="D33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s="1"/>
</calcChain>
</file>

<file path=xl/sharedStrings.xml><?xml version="1.0" encoding="utf-8"?>
<sst xmlns="http://schemas.openxmlformats.org/spreadsheetml/2006/main" count="29" uniqueCount="28">
  <si>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</si>
  <si>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</si>
  <si>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</si>
  <si>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</si>
  <si>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</si>
  <si>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</si>
  <si>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</si>
  <si>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</si>
  <si>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</si>
  <si>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</si>
  <si>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</si>
  <si>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</si>
  <si>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</si>
  <si>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</si>
  <si>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</si>
  <si>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</si>
  <si>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</si>
  <si>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</si>
  <si>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</si>
  <si>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</si>
  <si>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</si>
  <si>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</si>
  <si>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</si>
  <si>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</si>
  <si>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</si>
  <si>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</si>
  <si>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Built up area</t>
  </si>
  <si>
    <t>Value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</si>
</sst>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11" fillId="0" borderId="1" xfId="1" applyNumberFormat="1" applyFont="1" applyBorder="1"/>
    <xf numFmtId="164" fontId="7" fillId="0" borderId="0" xfId="0" applyNumberFormat="1" applyFont="1"/>
    <xf numFmtId="0" fontId="13" fillId="2" borderId="1" xfId="0" applyFont="1" applyFill="1" applyBorder="1"/>
    <xf numFmtId="0" fontId="11" fillId="2" borderId="1" xfId="0" applyFont="1" applyFill="1" applyBorder="1"/>
    <xf numFmtId="43" fontId="13" fillId="2" borderId="1" xfId="0" applyNumberFormat="1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0" fontId="12" fillId="2" borderId="1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87524</xdr:colOff>
      <xdr:row>43</xdr:row>
      <xdr:rowOff>48775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9124" cy="8240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21</xdr:col>
      <xdr:colOff>373311</xdr:colOff>
      <xdr:row>45</xdr:row>
      <xdr:rowOff>1196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FBF3A1-3084-47EB-9955-CD945378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3155861" cy="857369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125969</xdr:colOff>
      <xdr:row>47</xdr:row>
      <xdr:rowOff>86987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669DEB-DD06-48F7-BC4A-FB068290A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65969" cy="90404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354346</xdr:colOff>
      <xdr:row>45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65546" cy="8602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468577</xdr:colOff>
      <xdr:row>47</xdr:row>
      <xdr:rowOff>86987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4F61B-FCC2-4DE0-81E5-FDF4347C7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70177" cy="904048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B22" sqref="B22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27500</v>
      </c>
      <c r="C3" s="44"/>
      <c r="D3" s="34"/>
      <c r="E3" s="15"/>
      <c r="F3" s="5">
        <v>2002</v>
      </c>
      <c r="G3" s="7">
        <v>2023</v>
      </c>
      <c r="H3" s="8">
        <f>G3-F3</f>
        <v>21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4">
        <v>3000</v>
      </c>
      <c r="C4" s="44"/>
      <c r="D4" s="34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24500</v>
      </c>
      <c r="C5" s="55"/>
      <c r="F5" t="s">
        <v>24</v>
      </c>
      <c r="G5" s="34" t="s">
        <v>26</v>
      </c>
      <c r="H5" s="23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3000</v>
      </c>
      <c r="C6" s="56"/>
      <c r="E6" s="15"/>
      <c r="F6" s="15">
        <f>59.18*10.764</f>
        <v>637.01351999999997</v>
      </c>
      <c r="G6" s="34">
        <f>F6*1.1</f>
        <v>700.71487200000001</v>
      </c>
      <c r="H6" s="23">
        <f>G6/10.764</f>
        <v>65.097999999999999</v>
      </c>
      <c r="I6" s="51"/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0</v>
      </c>
      <c r="C7" s="36"/>
      <c r="F7" s="15"/>
      <c r="G7" s="34"/>
      <c r="H7" s="23"/>
      <c r="I7" s="51"/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60</v>
      </c>
      <c r="C8" s="36"/>
      <c r="F8" s="15"/>
      <c r="G8" s="46"/>
      <c r="H8" s="53"/>
      <c r="I8" s="20"/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27"/>
      <c r="G9" s="38"/>
      <c r="H9" s="52"/>
      <c r="I9" s="20"/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0</v>
      </c>
      <c r="C10" s="36"/>
      <c r="F10" s="15"/>
      <c r="G10" s="38"/>
      <c r="H10" s="52"/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0</v>
      </c>
      <c r="C11" s="45"/>
      <c r="D11" s="37"/>
      <c r="E11" s="30"/>
      <c r="F11" s="15" t="s">
        <v>25</v>
      </c>
      <c r="G11" s="38"/>
      <c r="H11" s="54"/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0</v>
      </c>
      <c r="C12" s="44"/>
      <c r="E12" s="1">
        <v>167090</v>
      </c>
      <c r="F12" s="15"/>
      <c r="G12" s="14"/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3000</v>
      </c>
      <c r="C13" s="44"/>
      <c r="D13" s="38"/>
      <c r="E13" s="1">
        <f>E12/100*110</f>
        <v>183799</v>
      </c>
      <c r="F13" s="15"/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24500</v>
      </c>
      <c r="C14" s="44"/>
      <c r="D14" s="34"/>
      <c r="E14" s="15">
        <v>17075</v>
      </c>
      <c r="F14" s="18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27500</v>
      </c>
      <c r="C15" s="44"/>
      <c r="D15" s="34"/>
      <c r="E15" s="15">
        <f>E14*701</f>
        <v>11969575</v>
      </c>
      <c r="F15" s="18"/>
      <c r="G15" s="28"/>
      <c r="H15" s="27"/>
      <c r="I15" s="18"/>
      <c r="J15" s="18"/>
      <c r="K15" s="18"/>
      <c r="L15" s="18"/>
      <c r="M15" s="16"/>
      <c r="N15" s="8"/>
      <c r="O15" s="6"/>
    </row>
    <row r="16" spans="1:15" ht="16.5" x14ac:dyDescent="0.3">
      <c r="A16" s="49" t="s">
        <v>23</v>
      </c>
      <c r="B16" s="48">
        <v>637</v>
      </c>
      <c r="C16" s="36"/>
      <c r="E16" s="15"/>
      <c r="F16" s="27"/>
      <c r="G16" s="29"/>
      <c r="H16" s="14"/>
      <c r="I16" s="13"/>
      <c r="L16" s="5"/>
      <c r="N16" s="11"/>
      <c r="O16" s="6"/>
    </row>
    <row r="17" spans="1:15" ht="16.5" x14ac:dyDescent="0.3">
      <c r="A17" s="57" t="s">
        <v>27</v>
      </c>
      <c r="B17" s="58">
        <f>B16*B15</f>
        <v>17517500</v>
      </c>
      <c r="C17" s="39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7" t="s">
        <v>12</v>
      </c>
      <c r="B18" s="48">
        <f>701*B4</f>
        <v>2103000</v>
      </c>
      <c r="C18" s="39"/>
      <c r="D18" s="34"/>
      <c r="E18" s="15"/>
      <c r="F18" s="15"/>
      <c r="G18" s="15"/>
      <c r="I18" s="6"/>
    </row>
    <row r="19" spans="1:15" ht="16.5" x14ac:dyDescent="0.3">
      <c r="A19" s="48" t="s">
        <v>16</v>
      </c>
      <c r="B19" s="50">
        <f>B17*0.03/12</f>
        <v>43793.75</v>
      </c>
      <c r="C19" s="39"/>
      <c r="D19" s="47"/>
      <c r="E19" s="15"/>
      <c r="I19" s="15"/>
    </row>
    <row r="20" spans="1:15" x14ac:dyDescent="0.25">
      <c r="B20" s="25"/>
      <c r="C20" s="25"/>
    </row>
    <row r="21" spans="1:15" x14ac:dyDescent="0.25">
      <c r="B21" s="25">
        <f>B17/701</f>
        <v>24989.300998573468</v>
      </c>
      <c r="C21" s="25"/>
    </row>
    <row r="22" spans="1:15" x14ac:dyDescent="0.25">
      <c r="F22" s="15"/>
    </row>
    <row r="23" spans="1:15" x14ac:dyDescent="0.25">
      <c r="D23" t="s">
        <v>14</v>
      </c>
    </row>
    <row r="24" spans="1:15" x14ac:dyDescent="0.25">
      <c r="B24" s="22" t="s">
        <v>20</v>
      </c>
      <c r="C24" s="22" t="s">
        <v>15</v>
      </c>
      <c r="D24" s="21" t="s">
        <v>21</v>
      </c>
      <c r="E24" s="21"/>
      <c r="F24" s="21" t="s">
        <v>11</v>
      </c>
      <c r="G24" s="21" t="s">
        <v>17</v>
      </c>
      <c r="H24" s="21" t="s">
        <v>18</v>
      </c>
      <c r="I24" s="21" t="s">
        <v>19</v>
      </c>
      <c r="J24" s="21"/>
    </row>
    <row r="25" spans="1:15" ht="17.25" x14ac:dyDescent="0.3">
      <c r="B25" s="22"/>
      <c r="C25" s="22">
        <v>698</v>
      </c>
      <c r="D25" s="21"/>
      <c r="E25" s="21"/>
      <c r="F25" s="21">
        <v>19100000</v>
      </c>
      <c r="G25" s="23">
        <f t="shared" ref="G25:G31" si="0">F25/C25</f>
        <v>27363.896848137534</v>
      </c>
      <c r="H25" s="23" t="e">
        <f>F25/D25</f>
        <v>#DIV/0!</v>
      </c>
      <c r="I25" s="23" t="e">
        <f t="shared" ref="I25:I31" si="1">F25/B25</f>
        <v>#DIV/0!</v>
      </c>
      <c r="J25" s="21">
        <f>D25/C25</f>
        <v>0</v>
      </c>
      <c r="K25" s="31"/>
    </row>
    <row r="26" spans="1:15" ht="17.25" x14ac:dyDescent="0.3">
      <c r="B26" s="22"/>
      <c r="C26" s="22">
        <v>445</v>
      </c>
      <c r="D26" s="21"/>
      <c r="E26" s="21"/>
      <c r="F26" s="21">
        <v>12700000</v>
      </c>
      <c r="G26" s="23">
        <f t="shared" si="0"/>
        <v>28539.325842696628</v>
      </c>
      <c r="H26" s="23" t="e">
        <f>F26/D26</f>
        <v>#DIV/0!</v>
      </c>
      <c r="I26" s="23" t="e">
        <f t="shared" si="1"/>
        <v>#DIV/0!</v>
      </c>
      <c r="J26" s="21">
        <f>D26/C26</f>
        <v>0</v>
      </c>
      <c r="K26" s="31"/>
    </row>
    <row r="27" spans="1:15" x14ac:dyDescent="0.25">
      <c r="B27" s="22"/>
      <c r="C27" s="22">
        <v>444</v>
      </c>
      <c r="D27" s="21"/>
      <c r="E27" s="21"/>
      <c r="F27" s="23">
        <v>12900000</v>
      </c>
      <c r="G27" s="23">
        <f t="shared" si="0"/>
        <v>29054.054054054053</v>
      </c>
      <c r="H27" s="23" t="e">
        <f>F27/D27</f>
        <v>#DIV/0!</v>
      </c>
      <c r="I27" s="23" t="e">
        <f t="shared" si="1"/>
        <v>#DIV/0!</v>
      </c>
      <c r="J27" s="21"/>
    </row>
    <row r="28" spans="1:15" x14ac:dyDescent="0.25">
      <c r="B28" s="22"/>
      <c r="C28" s="22">
        <v>444</v>
      </c>
      <c r="D28" s="21"/>
      <c r="E28" s="21"/>
      <c r="F28" s="23">
        <v>12700000</v>
      </c>
      <c r="G28" s="23">
        <f t="shared" si="0"/>
        <v>28603.603603603602</v>
      </c>
      <c r="H28" s="23" t="e">
        <f t="shared" ref="H28:H31" si="2">F28/D28</f>
        <v>#DIV/0!</v>
      </c>
      <c r="I28" s="23" t="e">
        <f t="shared" si="1"/>
        <v>#DIV/0!</v>
      </c>
      <c r="J28" s="21"/>
    </row>
    <row r="29" spans="1:15" x14ac:dyDescent="0.25">
      <c r="C29" s="22">
        <v>316</v>
      </c>
      <c r="D29" s="40"/>
      <c r="F29" s="41">
        <v>9899000</v>
      </c>
      <c r="G29" s="41">
        <f t="shared" si="0"/>
        <v>31325.949367088608</v>
      </c>
      <c r="H29" s="23" t="e">
        <f t="shared" si="2"/>
        <v>#DIV/0!</v>
      </c>
      <c r="I29" s="41" t="e">
        <f t="shared" si="1"/>
        <v>#DIV/0!</v>
      </c>
    </row>
    <row r="30" spans="1:15" x14ac:dyDescent="0.25">
      <c r="F30" s="41"/>
      <c r="G30" s="41" t="e">
        <f t="shared" si="0"/>
        <v>#DIV/0!</v>
      </c>
      <c r="H30" s="41" t="e">
        <f t="shared" si="2"/>
        <v>#DIV/0!</v>
      </c>
      <c r="I30" s="41" t="e">
        <f t="shared" si="1"/>
        <v>#DIV/0!</v>
      </c>
      <c r="J30" t="e">
        <f>B30/C30</f>
        <v>#DIV/0!</v>
      </c>
    </row>
    <row r="31" spans="1:15" x14ac:dyDescent="0.25">
      <c r="F31" s="40"/>
      <c r="G31" s="41" t="e">
        <f t="shared" si="0"/>
        <v>#DIV/0!</v>
      </c>
      <c r="H31" s="41" t="e">
        <f t="shared" si="2"/>
        <v>#DIV/0!</v>
      </c>
      <c r="I31" s="41" t="e">
        <f t="shared" si="1"/>
        <v>#DIV/0!</v>
      </c>
    </row>
    <row r="32" spans="1:15" x14ac:dyDescent="0.25">
      <c r="B32" s="19" t="s">
        <v>22</v>
      </c>
    </row>
    <row r="33" spans="1:12" x14ac:dyDescent="0.25">
      <c r="B33" s="19">
        <f>36.69*10.764</f>
        <v>394.93115999999998</v>
      </c>
      <c r="C33" s="19">
        <v>9800000</v>
      </c>
      <c r="D33">
        <f>C33/B33</f>
        <v>24814.451207142025</v>
      </c>
      <c r="E33">
        <v>588000</v>
      </c>
      <c r="F33">
        <v>30000</v>
      </c>
      <c r="G33">
        <f>F33+E33+C33</f>
        <v>10418000</v>
      </c>
      <c r="H33">
        <f>G33/B33</f>
        <v>26379.280885306696</v>
      </c>
      <c r="I33" s="15" t="e">
        <f>G33/#REF!</f>
        <v>#REF!</v>
      </c>
      <c r="J33" t="e">
        <f>G33/A33</f>
        <v>#DIV/0!</v>
      </c>
    </row>
    <row r="34" spans="1:12" x14ac:dyDescent="0.25">
      <c r="B34" s="19">
        <f>41.34*10.764</f>
        <v>444.98376000000002</v>
      </c>
      <c r="C34" s="19">
        <v>9600000</v>
      </c>
      <c r="D34">
        <f>C34/B34</f>
        <v>21573.821031131563</v>
      </c>
      <c r="E34">
        <v>201000</v>
      </c>
      <c r="F34">
        <v>30000</v>
      </c>
      <c r="G34">
        <f>F34+E34+C34</f>
        <v>9831000</v>
      </c>
      <c r="H34">
        <f>G34/B34</f>
        <v>22092.941099693166</v>
      </c>
      <c r="I34" s="15" t="e">
        <f>G34/#REF!</f>
        <v>#REF!</v>
      </c>
      <c r="J34" t="e">
        <f>G34/A34</f>
        <v>#DIV/0!</v>
      </c>
      <c r="K34">
        <f>B34+A34</f>
        <v>444.98376000000002</v>
      </c>
      <c r="L34">
        <f>G34/K34</f>
        <v>22092.941099693166</v>
      </c>
    </row>
    <row r="35" spans="1:12" x14ac:dyDescent="0.25">
      <c r="B35" s="19">
        <f>62.11*10.764</f>
        <v>668.55203999999992</v>
      </c>
      <c r="C35" s="19">
        <v>14300000</v>
      </c>
      <c r="D35">
        <f>C35/B35</f>
        <v>21389.509184655246</v>
      </c>
      <c r="E35">
        <v>858000</v>
      </c>
      <c r="F35">
        <v>30000</v>
      </c>
      <c r="G35">
        <f>F35+E35+C35</f>
        <v>15188000</v>
      </c>
      <c r="H35">
        <f>G35/B35</f>
        <v>22717.752831926147</v>
      </c>
    </row>
    <row r="36" spans="1:12" ht="15.75" x14ac:dyDescent="0.25">
      <c r="A36" s="17"/>
    </row>
    <row r="37" spans="1:12" ht="15.75" x14ac:dyDescent="0.25">
      <c r="A37" s="17"/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62" spans="4:6" x14ac:dyDescent="0.25">
      <c r="D62" s="15"/>
      <c r="E62" s="15"/>
      <c r="F6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Y22" sqref="Y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6" workbookViewId="0">
      <selection activeCell="Z35" sqref="Z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2023-09-26T09:31:07Z</dcterms:modified>
</cp:coreProperties>
</file>