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Atul Siddhinath Awasthi\"/>
    </mc:Choice>
  </mc:AlternateContent>
  <xr:revisionPtr revIDLastSave="0" documentId="13_ncr:1_{3AD3A9FC-5476-4A75-A8EA-03A9B0C893D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2" i="4" l="1"/>
  <c r="Q24" i="4"/>
  <c r="Q25" i="4" s="1"/>
  <c r="Q10" i="4"/>
  <c r="I20" i="4"/>
  <c r="H22" i="4"/>
  <c r="Q22" i="4"/>
  <c r="Q12" i="4" l="1"/>
  <c r="P12" i="4"/>
  <c r="P11" i="4"/>
  <c r="Q11" i="4" s="1"/>
  <c r="P9" i="4"/>
  <c r="Q8" i="4"/>
  <c r="P7" i="4"/>
  <c r="P6" i="4"/>
  <c r="Q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<sst xmlns="http://schemas.openxmlformats.org/spreadsheetml/2006/main" count="38" uniqueCount="30">
  <si>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</si>
  <si>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</si>
  <si>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</si>
  <si>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</si>
  <si>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</si>
  <si>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</si>
  <si>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</si>
  <si>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</si>
  <si>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</si>
  <si>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</si>
  <si>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</si>
  <si>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</si>
  <si>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</si>
  <si>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</si>
  <si>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bua</t>
  </si>
  <si>
    <t>1 stilt car park</t>
  </si>
  <si>
    <t>oc - 2013</t>
  </si>
  <si>
    <t>agreement - 2023 - 35,84,000</t>
  </si>
  <si>
    <t>mca</t>
  </si>
  <si>
    <t>fb</t>
  </si>
  <si>
    <t>10000/- on ca</t>
  </si>
  <si>
    <t>rate on ca</t>
  </si>
  <si>
    <t>fmv</t>
  </si>
  <si>
    <t>Flat No. 104, 1st Floor, Wing – J, "Shree Chamunda Garden , Opp. New 90 Feet Road, Kanchangaon, Thakurli (East)</t>
  </si>
  <si>
    <t>23.02.23</t>
  </si>
  <si>
    <t>03.01.23</t>
  </si>
  <si>
    <t>21.04.23</t>
  </si>
  <si>
    <t>shree chamunda garden</t>
  </si>
  <si>
    <t>incl car park</t>
  </si>
  <si>
    <t>weightage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</si>
</sst>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A35269-477B-46AF-BB75-252D3C536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6CD1BE-C8BE-46DA-B6C2-66A5DCAD4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56862-D022-408E-9743-484F8D35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64301A-B6C7-4D79-BA65-908DFD3BD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95250</xdr:rowOff>
    </xdr:from>
    <xdr:to>
      <xdr:col>29</xdr:col>
      <xdr:colOff>607314</xdr:colOff>
      <xdr:row>58</xdr:row>
      <xdr:rowOff>93964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950057-4A03-4B27-A470-12216B92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0F6F3-31E3-43B2-A31F-284A14A00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266E36-8BB9-47C8-BE40-1B602EC7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EA46E-FFC9-4C41-90DA-92507CA18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EFD4B-CF7D-442F-B27B-E354B1855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AC3" sqref="AC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403</v>
      </c>
      <c r="C2" s="4">
        <f>B2*1.2</f>
        <v>483.59999999999997</v>
      </c>
      <c r="D2" s="4">
        <f t="shared" ref="D2:D13" si="2">C2*1.2</f>
        <v>580.31999999999994</v>
      </c>
      <c r="E2" s="16">
        <f t="shared" ref="E2:E13" si="3">R2</f>
        <v>4100000</v>
      </c>
      <c r="F2" s="15">
        <f t="shared" ref="F2:F13" si="4">ROUND((E2/B2),0)</f>
        <v>10174</v>
      </c>
      <c r="G2" s="10">
        <f t="shared" ref="G2:G13" si="5">ROUND((E2/C2),0)</f>
        <v>8478</v>
      </c>
      <c r="H2" s="10">
        <f t="shared" ref="H2:H13" si="6">ROUND((E2/D2),0)</f>
        <v>7065</v>
      </c>
      <c r="I2" s="4" t="e">
        <f>#REF!</f>
        <v>#REF!</v>
      </c>
      <c r="J2" s="4" t="str">
        <f t="shared" ref="J2:J13" si="7">S2</f>
        <v>23.02.23</v>
      </c>
      <c r="O2">
        <v>0</v>
      </c>
      <c r="P2">
        <f t="shared" ref="P2:P12" si="8">O2/1.2</f>
        <v>0</v>
      </c>
      <c r="Q2">
        <v>403</v>
      </c>
      <c r="R2" s="2">
        <v>4100000</v>
      </c>
      <c r="S2" s="8" t="s">
        <v>24</v>
      </c>
      <c r="T2" s="8"/>
    </row>
    <row r="3" spans="1:20" x14ac:dyDescent="0.25">
      <c r="A3" s="4">
        <f t="shared" si="0"/>
        <v>0</v>
      </c>
      <c r="B3" s="4">
        <f t="shared" si="1"/>
        <v>406</v>
      </c>
      <c r="C3" s="4">
        <f t="shared" ref="C3:C15" si="9">B3*1.2</f>
        <v>487.2</v>
      </c>
      <c r="D3" s="4">
        <f t="shared" si="2"/>
        <v>584.64</v>
      </c>
      <c r="E3" s="16">
        <f t="shared" si="3"/>
        <v>4100000</v>
      </c>
      <c r="F3" s="10">
        <f t="shared" si="4"/>
        <v>10099</v>
      </c>
      <c r="G3" s="10">
        <f t="shared" si="5"/>
        <v>8415</v>
      </c>
      <c r="H3" s="10">
        <f t="shared" si="6"/>
        <v>7013</v>
      </c>
      <c r="I3" s="4" t="e">
        <f>#REF!</f>
        <v>#REF!</v>
      </c>
      <c r="J3" s="4" t="str">
        <f t="shared" si="7"/>
        <v>03.01.23</v>
      </c>
      <c r="O3">
        <v>0</v>
      </c>
      <c r="P3">
        <f t="shared" si="8"/>
        <v>0</v>
      </c>
      <c r="Q3">
        <v>406</v>
      </c>
      <c r="R3" s="2">
        <v>4100000</v>
      </c>
      <c r="S3" s="8" t="s">
        <v>25</v>
      </c>
      <c r="T3" s="8"/>
    </row>
    <row r="4" spans="1:20" x14ac:dyDescent="0.25">
      <c r="A4" s="4">
        <f t="shared" si="0"/>
        <v>0</v>
      </c>
      <c r="B4" s="4">
        <f t="shared" si="1"/>
        <v>405</v>
      </c>
      <c r="C4" s="4">
        <f t="shared" si="9"/>
        <v>486</v>
      </c>
      <c r="D4" s="4">
        <f t="shared" si="2"/>
        <v>583.19999999999993</v>
      </c>
      <c r="E4" s="16">
        <f t="shared" si="3"/>
        <v>4000000</v>
      </c>
      <c r="F4" s="10">
        <f t="shared" si="4"/>
        <v>9877</v>
      </c>
      <c r="G4" s="10">
        <f t="shared" si="5"/>
        <v>8230</v>
      </c>
      <c r="H4" s="10">
        <f t="shared" si="6"/>
        <v>6859</v>
      </c>
      <c r="I4" s="4" t="e">
        <f>#REF!</f>
        <v>#REF!</v>
      </c>
      <c r="J4" s="4" t="str">
        <f t="shared" si="7"/>
        <v>21.04.23</v>
      </c>
      <c r="O4">
        <v>0</v>
      </c>
      <c r="P4">
        <f t="shared" si="8"/>
        <v>0</v>
      </c>
      <c r="Q4">
        <v>405</v>
      </c>
      <c r="R4" s="2">
        <v>4000000</v>
      </c>
      <c r="S4" s="8" t="s">
        <v>26</v>
      </c>
      <c r="T4" s="8"/>
    </row>
    <row r="5" spans="1:20" x14ac:dyDescent="0.25">
      <c r="A5" s="4">
        <f t="shared" si="0"/>
        <v>0</v>
      </c>
      <c r="B5" s="4">
        <f t="shared" si="1"/>
        <v>420.83333333333337</v>
      </c>
      <c r="C5" s="4">
        <f t="shared" si="9"/>
        <v>505</v>
      </c>
      <c r="D5" s="4">
        <f t="shared" si="2"/>
        <v>606</v>
      </c>
      <c r="E5" s="16">
        <f t="shared" si="3"/>
        <v>4900000</v>
      </c>
      <c r="F5" s="15">
        <f t="shared" si="4"/>
        <v>11644</v>
      </c>
      <c r="G5" s="10">
        <f t="shared" si="5"/>
        <v>9703</v>
      </c>
      <c r="H5" s="10">
        <f t="shared" si="6"/>
        <v>8086</v>
      </c>
      <c r="I5" s="4" t="e">
        <f>#REF!</f>
        <v>#REF!</v>
      </c>
      <c r="J5" s="4" t="str">
        <f t="shared" si="7"/>
        <v>shree chamunda garden</v>
      </c>
      <c r="O5">
        <v>0</v>
      </c>
      <c r="P5">
        <v>505</v>
      </c>
      <c r="Q5">
        <f t="shared" ref="Q5:Q12" si="10">P5/1.2</f>
        <v>420.83333333333337</v>
      </c>
      <c r="R5" s="2">
        <v>4900000</v>
      </c>
      <c r="S5" s="8" t="s">
        <v>27</v>
      </c>
      <c r="T5" s="8"/>
    </row>
    <row r="6" spans="1:20" x14ac:dyDescent="0.25">
      <c r="A6" s="4">
        <f t="shared" si="0"/>
        <v>0</v>
      </c>
      <c r="B6" s="4">
        <f t="shared" si="1"/>
        <v>460</v>
      </c>
      <c r="C6" s="4">
        <f t="shared" si="9"/>
        <v>552</v>
      </c>
      <c r="D6" s="4">
        <f t="shared" si="2"/>
        <v>662.4</v>
      </c>
      <c r="E6" s="16">
        <f t="shared" si="3"/>
        <v>4250000</v>
      </c>
      <c r="F6" s="10">
        <f t="shared" si="4"/>
        <v>9239</v>
      </c>
      <c r="G6" s="10">
        <f t="shared" si="5"/>
        <v>7699</v>
      </c>
      <c r="H6" s="10">
        <f t="shared" si="6"/>
        <v>6416</v>
      </c>
      <c r="I6" s="4" t="e">
        <f>#REF!</f>
        <v>#REF!</v>
      </c>
      <c r="J6" s="4" t="str">
        <f t="shared" si="7"/>
        <v>shree chamunda garden</v>
      </c>
      <c r="O6">
        <v>0</v>
      </c>
      <c r="P6">
        <f t="shared" si="8"/>
        <v>0</v>
      </c>
      <c r="Q6">
        <v>460</v>
      </c>
      <c r="R6" s="2">
        <v>4250000</v>
      </c>
      <c r="S6" s="8" t="s">
        <v>27</v>
      </c>
      <c r="T6" s="8"/>
    </row>
    <row r="7" spans="1:20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16">
        <f t="shared" si="3"/>
        <v>5000000</v>
      </c>
      <c r="F7" s="15">
        <f t="shared" si="4"/>
        <v>11111</v>
      </c>
      <c r="G7" s="10">
        <f t="shared" si="5"/>
        <v>9259</v>
      </c>
      <c r="H7" s="10">
        <f t="shared" si="6"/>
        <v>7716</v>
      </c>
      <c r="I7" s="4" t="e">
        <f>#REF!</f>
        <v>#REF!</v>
      </c>
      <c r="J7" s="4" t="str">
        <f t="shared" si="7"/>
        <v>shree chamunda garden</v>
      </c>
      <c r="O7">
        <v>0</v>
      </c>
      <c r="P7">
        <f t="shared" si="8"/>
        <v>0</v>
      </c>
      <c r="Q7">
        <v>450</v>
      </c>
      <c r="R7" s="2">
        <v>5000000</v>
      </c>
      <c r="S7" s="8" t="s">
        <v>27</v>
      </c>
      <c r="T7" s="8"/>
    </row>
    <row r="8" spans="1:20" x14ac:dyDescent="0.25">
      <c r="A8" s="4">
        <f t="shared" si="0"/>
        <v>0</v>
      </c>
      <c r="B8" s="4">
        <f t="shared" si="1"/>
        <v>530</v>
      </c>
      <c r="C8" s="4">
        <f t="shared" si="9"/>
        <v>636</v>
      </c>
      <c r="D8" s="4">
        <f t="shared" si="2"/>
        <v>763.19999999999993</v>
      </c>
      <c r="E8" s="16">
        <f t="shared" si="3"/>
        <v>4600000</v>
      </c>
      <c r="F8" s="10">
        <f t="shared" si="4"/>
        <v>8679</v>
      </c>
      <c r="G8" s="10">
        <f t="shared" si="5"/>
        <v>7233</v>
      </c>
      <c r="H8" s="10">
        <f t="shared" si="6"/>
        <v>6027</v>
      </c>
      <c r="I8" s="4" t="e">
        <f>#REF!</f>
        <v>#REF!</v>
      </c>
      <c r="J8" s="4" t="str">
        <f t="shared" si="7"/>
        <v>shree chamunda garden</v>
      </c>
      <c r="O8">
        <v>0</v>
      </c>
      <c r="P8">
        <v>636</v>
      </c>
      <c r="Q8">
        <f t="shared" si="10"/>
        <v>530</v>
      </c>
      <c r="R8" s="2">
        <v>4600000</v>
      </c>
      <c r="S8" s="8" t="s">
        <v>27</v>
      </c>
      <c r="T8" s="8"/>
    </row>
    <row r="9" spans="1:20" x14ac:dyDescent="0.25">
      <c r="A9" s="4">
        <f t="shared" si="0"/>
        <v>0</v>
      </c>
      <c r="B9" s="4">
        <f t="shared" si="1"/>
        <v>420</v>
      </c>
      <c r="C9" s="4">
        <f t="shared" si="9"/>
        <v>504</v>
      </c>
      <c r="D9" s="4">
        <f t="shared" si="2"/>
        <v>604.79999999999995</v>
      </c>
      <c r="E9" s="5">
        <f t="shared" si="3"/>
        <v>5800000</v>
      </c>
      <c r="F9" s="10">
        <f t="shared" si="4"/>
        <v>13810</v>
      </c>
      <c r="G9" s="10">
        <f t="shared" si="5"/>
        <v>11508</v>
      </c>
      <c r="H9" s="10">
        <f t="shared" si="6"/>
        <v>9590</v>
      </c>
      <c r="I9" s="4" t="e">
        <f>#REF!</f>
        <v>#REF!</v>
      </c>
      <c r="J9" s="4" t="str">
        <f t="shared" si="7"/>
        <v>shree chamunda garden</v>
      </c>
      <c r="O9">
        <v>0</v>
      </c>
      <c r="P9">
        <f t="shared" si="8"/>
        <v>0</v>
      </c>
      <c r="Q9">
        <v>420</v>
      </c>
      <c r="R9" s="2">
        <v>5800000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550</v>
      </c>
      <c r="C10" s="4">
        <f t="shared" si="9"/>
        <v>660</v>
      </c>
      <c r="D10" s="4">
        <f t="shared" si="2"/>
        <v>792</v>
      </c>
      <c r="E10" s="5">
        <f t="shared" si="3"/>
        <v>5500000</v>
      </c>
      <c r="F10" s="15">
        <f t="shared" si="4"/>
        <v>10000</v>
      </c>
      <c r="G10" s="10">
        <f t="shared" si="5"/>
        <v>8333</v>
      </c>
      <c r="H10" s="10">
        <f t="shared" si="6"/>
        <v>6944</v>
      </c>
      <c r="I10" s="4" t="e">
        <f>#REF!</f>
        <v>#REF!</v>
      </c>
      <c r="J10" s="4" t="str">
        <f t="shared" si="7"/>
        <v>shree chamunda garden</v>
      </c>
      <c r="O10">
        <v>0</v>
      </c>
      <c r="P10">
        <v>660</v>
      </c>
      <c r="Q10">
        <f t="shared" si="10"/>
        <v>550</v>
      </c>
      <c r="R10" s="2">
        <v>5500000</v>
      </c>
      <c r="S10" s="8" t="s">
        <v>27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23</v>
      </c>
    </row>
    <row r="19" spans="7:24" x14ac:dyDescent="0.25">
      <c r="G19" t="s">
        <v>13</v>
      </c>
      <c r="H19">
        <v>402</v>
      </c>
    </row>
    <row r="20" spans="7:24" x14ac:dyDescent="0.25">
      <c r="G20" t="s">
        <v>14</v>
      </c>
      <c r="H20">
        <v>482.4</v>
      </c>
      <c r="I20">
        <f>H20/H19</f>
        <v>1.2</v>
      </c>
      <c r="J20" t="s">
        <v>15</v>
      </c>
      <c r="P20" t="s">
        <v>18</v>
      </c>
      <c r="Q20">
        <v>392</v>
      </c>
    </row>
    <row r="21" spans="7:24" x14ac:dyDescent="0.25">
      <c r="G21" t="s">
        <v>21</v>
      </c>
      <c r="H21">
        <v>11200</v>
      </c>
      <c r="P21" t="s">
        <v>19</v>
      </c>
      <c r="Q21">
        <v>76</v>
      </c>
    </row>
    <row r="22" spans="7:24" x14ac:dyDescent="0.25">
      <c r="G22" s="6" t="s">
        <v>22</v>
      </c>
      <c r="H22" s="6">
        <f>H21*H19</f>
        <v>4502400</v>
      </c>
      <c r="I22" t="s">
        <v>28</v>
      </c>
      <c r="Q22">
        <f>Q21+Q20</f>
        <v>468</v>
      </c>
      <c r="R22">
        <f>Q22-H19</f>
        <v>66</v>
      </c>
    </row>
    <row r="23" spans="7:24" x14ac:dyDescent="0.25">
      <c r="Q23">
        <v>9500</v>
      </c>
    </row>
    <row r="24" spans="7:24" x14ac:dyDescent="0.25">
      <c r="G24" s="17" t="s">
        <v>29</v>
      </c>
      <c r="P24" s="11"/>
      <c r="Q24" s="11">
        <f>Q23*Q22</f>
        <v>4446000</v>
      </c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P25" s="11"/>
      <c r="Q25" s="14">
        <f>Q24/H19</f>
        <v>11059.701492537313</v>
      </c>
      <c r="R25" s="14"/>
      <c r="T25" s="14"/>
      <c r="U25" s="14"/>
      <c r="V25" s="11"/>
      <c r="W25" s="11"/>
      <c r="X25" s="11"/>
    </row>
    <row r="26" spans="7:24" x14ac:dyDescent="0.25">
      <c r="G26" t="s">
        <v>17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2023-09-21T09:25:27Z</dcterms:modified>
</cp:coreProperties>
</file>