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nkit jain\"/>
    </mc:Choice>
  </mc:AlternateContent>
  <xr:revisionPtr revIDLastSave="0" documentId="13_ncr:1_{32A9A3D8-017B-4739-95A7-AD6808C0E8B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23" i="4" l="1"/>
  <c r="D26" i="4" l="1"/>
  <c r="D25" i="4"/>
  <c r="D24" i="4"/>
  <c r="D22" i="4"/>
  <c r="E20" i="4"/>
  <c r="X13" i="4"/>
  <c r="W9" i="4"/>
  <c r="P9" i="4"/>
  <c r="H20" i="4"/>
  <c r="Q12" i="4" l="1"/>
  <c r="P12" i="4"/>
  <c r="P11" i="4"/>
  <c r="Q11" i="4" s="1"/>
  <c r="P10" i="4"/>
  <c r="Q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<sst xmlns="http://schemas.openxmlformats.org/spreadsheetml/2006/main" count="37" uniqueCount="32">
  <si>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</si>
  <si>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</si>
  <si>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</si>
  <si>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</si>
  <si>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</si>
  <si>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</si>
  <si>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</si>
  <si>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</si>
  <si>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</si>
  <si>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</si>
  <si>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</si>
  <si>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</si>
  <si>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</si>
  <si>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2403, 24th floor, Wing B - Sienna, Lodha Firozena, W. E. Highway, Goregaon east</t>
  </si>
  <si>
    <t>ca</t>
  </si>
  <si>
    <t>car park - 65A / 65B</t>
  </si>
  <si>
    <t>MOU - 18.07.23 - 5.22 cr</t>
  </si>
  <si>
    <t>rate</t>
  </si>
  <si>
    <t>fmv</t>
  </si>
  <si>
    <t>part OC - 2016</t>
  </si>
  <si>
    <t>20.08.20</t>
  </si>
  <si>
    <t>18.01.20</t>
  </si>
  <si>
    <t>ref report - 2018</t>
  </si>
  <si>
    <t>bua</t>
  </si>
  <si>
    <t>sa</t>
  </si>
  <si>
    <t>rate on sa</t>
  </si>
  <si>
    <t>rate on ca</t>
  </si>
  <si>
    <t>33000 to 36000 on ca</t>
  </si>
  <si>
    <t>mca</t>
  </si>
  <si>
    <t>bal</t>
  </si>
  <si>
    <t>db</t>
  </si>
  <si>
    <t>incl car park, interior and amenities in the building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</si>
</sst>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4</xdr:row>
      <xdr:rowOff>161925</xdr:rowOff>
    </xdr:from>
    <xdr:to>
      <xdr:col>23</xdr:col>
      <xdr:colOff>571500</xdr:colOff>
      <xdr:row>43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1DD566-2F0A-452B-A10E-542257CC77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50" t="7131" r="23532" b="23324"/>
        <a:stretch/>
      </xdr:blipFill>
      <xdr:spPr>
        <a:xfrm>
          <a:off x="838200" y="923925"/>
          <a:ext cx="13754100" cy="715327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7D93FE-4174-49BE-BB23-CE11EE03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314325</xdr:colOff>
      <xdr:row>9</xdr:row>
      <xdr:rowOff>171450</xdr:rowOff>
    </xdr:from>
    <xdr:to>
      <xdr:col>24</xdr:col>
      <xdr:colOff>1</xdr:colOff>
      <xdr:row>45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8C52FB-06AE-4DB8-91C1-8FDA5FB3D1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19" t="7223" r="23323" b="26843"/>
        <a:stretch/>
      </xdr:blipFill>
      <xdr:spPr>
        <a:xfrm>
          <a:off x="923925" y="1885950"/>
          <a:ext cx="13706476" cy="6781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6</xdr:row>
      <xdr:rowOff>85725</xdr:rowOff>
    </xdr:from>
    <xdr:to>
      <xdr:col>24</xdr:col>
      <xdr:colOff>371476</xdr:colOff>
      <xdr:row>43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1B092E-0363-4303-9DC1-2200F6695C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95" t="7038" r="21032" b="25084"/>
        <a:stretch/>
      </xdr:blipFill>
      <xdr:spPr>
        <a:xfrm>
          <a:off x="762000" y="1228725"/>
          <a:ext cx="14239876" cy="6981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228599</xdr:colOff>
      <xdr:row>4</xdr:row>
      <xdr:rowOff>171450</xdr:rowOff>
    </xdr:from>
    <xdr:to>
      <xdr:col>30</xdr:col>
      <xdr:colOff>428624</xdr:colOff>
      <xdr:row>46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D887BD-EE23-4025-BB9C-774E20A77A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51" t="7224" r="977" b="19340"/>
        <a:stretch/>
      </xdr:blipFill>
      <xdr:spPr>
        <a:xfrm>
          <a:off x="838199" y="933450"/>
          <a:ext cx="17878425" cy="7553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764670-1E90-4321-94A0-EF2C3AC62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CF73FD-21DA-4088-8E60-6C416EB08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BED301-E382-4987-998C-7D832F45B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A64AF8-F365-4BD0-B96B-6FCEDE114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A366E6-5096-45DE-B5B4-4892DF003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9" sqref="P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4" x14ac:dyDescent="0.25">
      <c r="A2" s="4">
        <f t="shared" ref="A2:A15" si="0">N2</f>
        <v>0</v>
      </c>
      <c r="B2" s="4">
        <f t="shared" ref="B2:B15" si="1">Q2</f>
        <v>1460</v>
      </c>
      <c r="C2" s="4">
        <f>B2*1.2</f>
        <v>1752</v>
      </c>
      <c r="D2" s="4">
        <f t="shared" ref="D2:D13" si="2">C2*1.2</f>
        <v>2102.4</v>
      </c>
      <c r="E2" s="5">
        <f t="shared" ref="E2:E13" si="3">R2</f>
        <v>56000000</v>
      </c>
      <c r="F2" s="15">
        <f t="shared" ref="F2:F13" si="4">ROUND((E2/B2),0)</f>
        <v>38356</v>
      </c>
      <c r="G2" s="10">
        <f t="shared" ref="G2:G13" si="5">ROUND((E2/C2),0)</f>
        <v>31963</v>
      </c>
      <c r="H2" s="10">
        <f t="shared" ref="H2:H13" si="6">ROUND((E2/D2),0)</f>
        <v>26636</v>
      </c>
      <c r="I2" s="4" t="e">
        <f>#REF!</f>
        <v>#REF!</v>
      </c>
      <c r="J2" s="4">
        <f t="shared" ref="J2:J13" si="7">S2</f>
        <v>21</v>
      </c>
      <c r="O2">
        <v>0</v>
      </c>
      <c r="P2">
        <f t="shared" ref="P2:P12" si="8">O2/1.2</f>
        <v>0</v>
      </c>
      <c r="Q2">
        <v>1460</v>
      </c>
      <c r="R2" s="2">
        <v>56000000</v>
      </c>
      <c r="S2" s="8">
        <v>21</v>
      </c>
      <c r="T2" s="8"/>
    </row>
    <row r="3" spans="1:24" x14ac:dyDescent="0.25">
      <c r="A3" s="4">
        <f t="shared" si="0"/>
        <v>0</v>
      </c>
      <c r="B3" s="4">
        <f t="shared" si="1"/>
        <v>1378</v>
      </c>
      <c r="C3" s="4">
        <f t="shared" ref="C3:C15" si="9">B3*1.2</f>
        <v>1653.6</v>
      </c>
      <c r="D3" s="4">
        <f t="shared" si="2"/>
        <v>1984.3199999999997</v>
      </c>
      <c r="E3" s="5">
        <f t="shared" si="3"/>
        <v>55000000</v>
      </c>
      <c r="F3" s="15">
        <f t="shared" si="4"/>
        <v>39913</v>
      </c>
      <c r="G3" s="10">
        <f t="shared" si="5"/>
        <v>33261</v>
      </c>
      <c r="H3" s="10">
        <f t="shared" si="6"/>
        <v>27717</v>
      </c>
      <c r="I3" s="4" t="e">
        <f>#REF!</f>
        <v>#REF!</v>
      </c>
      <c r="J3" s="4">
        <f t="shared" si="7"/>
        <v>13</v>
      </c>
      <c r="O3">
        <v>0</v>
      </c>
      <c r="P3">
        <f t="shared" si="8"/>
        <v>0</v>
      </c>
      <c r="Q3">
        <v>1378</v>
      </c>
      <c r="R3" s="2">
        <v>55000000</v>
      </c>
      <c r="S3" s="8">
        <v>13</v>
      </c>
      <c r="T3" s="8"/>
    </row>
    <row r="4" spans="1:24" x14ac:dyDescent="0.25">
      <c r="A4" s="4">
        <f t="shared" si="0"/>
        <v>0</v>
      </c>
      <c r="B4" s="4">
        <f t="shared" si="1"/>
        <v>1400</v>
      </c>
      <c r="C4" s="4">
        <f t="shared" si="9"/>
        <v>1680</v>
      </c>
      <c r="D4" s="4">
        <f t="shared" si="2"/>
        <v>2016</v>
      </c>
      <c r="E4" s="5">
        <f t="shared" si="3"/>
        <v>55000000</v>
      </c>
      <c r="F4" s="15">
        <f t="shared" si="4"/>
        <v>39286</v>
      </c>
      <c r="G4" s="10">
        <f t="shared" si="5"/>
        <v>32738</v>
      </c>
      <c r="H4" s="10">
        <f t="shared" si="6"/>
        <v>27282</v>
      </c>
      <c r="I4" s="4" t="e">
        <f>#REF!</f>
        <v>#REF!</v>
      </c>
      <c r="J4" s="4">
        <f t="shared" si="7"/>
        <v>14</v>
      </c>
      <c r="O4">
        <v>0</v>
      </c>
      <c r="P4">
        <f t="shared" si="8"/>
        <v>0</v>
      </c>
      <c r="Q4">
        <v>1400</v>
      </c>
      <c r="R4" s="2">
        <v>55000000</v>
      </c>
      <c r="S4" s="8">
        <v>14</v>
      </c>
      <c r="T4" s="8"/>
    </row>
    <row r="5" spans="1:24" x14ac:dyDescent="0.25">
      <c r="A5" s="4">
        <f t="shared" si="0"/>
        <v>0</v>
      </c>
      <c r="B5" s="4">
        <f t="shared" si="1"/>
        <v>1403</v>
      </c>
      <c r="C5" s="4">
        <f t="shared" si="9"/>
        <v>1683.6</v>
      </c>
      <c r="D5" s="4">
        <f t="shared" si="2"/>
        <v>2020.3199999999997</v>
      </c>
      <c r="E5" s="5">
        <f t="shared" si="3"/>
        <v>53600000</v>
      </c>
      <c r="F5" s="15">
        <f t="shared" si="4"/>
        <v>38204</v>
      </c>
      <c r="G5" s="10">
        <f t="shared" si="5"/>
        <v>31837</v>
      </c>
      <c r="H5" s="10">
        <f t="shared" si="6"/>
        <v>26530</v>
      </c>
      <c r="I5" s="4" t="e">
        <f>#REF!</f>
        <v>#REF!</v>
      </c>
      <c r="J5" s="4">
        <f t="shared" si="7"/>
        <v>38</v>
      </c>
      <c r="O5">
        <v>0</v>
      </c>
      <c r="P5">
        <f t="shared" si="8"/>
        <v>0</v>
      </c>
      <c r="Q5">
        <v>1403</v>
      </c>
      <c r="R5" s="2">
        <v>53600000</v>
      </c>
      <c r="S5" s="8">
        <v>38</v>
      </c>
      <c r="T5" s="8"/>
    </row>
    <row r="6" spans="1:24" x14ac:dyDescent="0.25">
      <c r="A6" s="4">
        <f t="shared" si="0"/>
        <v>0</v>
      </c>
      <c r="B6" s="4">
        <f t="shared" si="1"/>
        <v>1433</v>
      </c>
      <c r="C6" s="4">
        <f t="shared" si="9"/>
        <v>1719.6</v>
      </c>
      <c r="D6" s="4">
        <f t="shared" si="2"/>
        <v>2063.52</v>
      </c>
      <c r="E6" s="5">
        <f t="shared" si="3"/>
        <v>60000000</v>
      </c>
      <c r="F6" s="10">
        <f t="shared" si="4"/>
        <v>41870</v>
      </c>
      <c r="G6" s="10">
        <f t="shared" si="5"/>
        <v>34892</v>
      </c>
      <c r="H6" s="10">
        <f t="shared" si="6"/>
        <v>29077</v>
      </c>
      <c r="I6" s="4" t="e">
        <f>#REF!</f>
        <v>#REF!</v>
      </c>
      <c r="J6" s="4">
        <f t="shared" si="7"/>
        <v>38</v>
      </c>
      <c r="O6">
        <v>0</v>
      </c>
      <c r="P6">
        <f t="shared" si="8"/>
        <v>0</v>
      </c>
      <c r="Q6">
        <v>1433</v>
      </c>
      <c r="R6" s="2">
        <v>60000000</v>
      </c>
      <c r="S6" s="8">
        <v>38</v>
      </c>
      <c r="T6" s="8"/>
    </row>
    <row r="7" spans="1:24" x14ac:dyDescent="0.25">
      <c r="A7" s="4">
        <f t="shared" si="0"/>
        <v>0</v>
      </c>
      <c r="B7" s="4">
        <f t="shared" si="1"/>
        <v>1380</v>
      </c>
      <c r="C7" s="4">
        <f t="shared" si="9"/>
        <v>1656</v>
      </c>
      <c r="D7" s="4">
        <f t="shared" si="2"/>
        <v>1987.1999999999998</v>
      </c>
      <c r="E7" s="5">
        <f t="shared" si="3"/>
        <v>55700000</v>
      </c>
      <c r="F7" s="10">
        <f t="shared" si="4"/>
        <v>40362</v>
      </c>
      <c r="G7" s="10">
        <f t="shared" si="5"/>
        <v>33635</v>
      </c>
      <c r="H7" s="10">
        <f t="shared" si="6"/>
        <v>28029</v>
      </c>
      <c r="I7" s="4" t="e">
        <f>#REF!</f>
        <v>#REF!</v>
      </c>
      <c r="J7" s="4">
        <f t="shared" si="7"/>
        <v>10</v>
      </c>
      <c r="O7">
        <v>0</v>
      </c>
      <c r="P7">
        <f t="shared" si="8"/>
        <v>0</v>
      </c>
      <c r="Q7">
        <v>1380</v>
      </c>
      <c r="R7" s="2">
        <v>55700000</v>
      </c>
      <c r="S7" s="8">
        <v>10</v>
      </c>
      <c r="T7" s="8"/>
    </row>
    <row r="8" spans="1:24" x14ac:dyDescent="0.25">
      <c r="A8" s="4">
        <f t="shared" si="0"/>
        <v>0</v>
      </c>
      <c r="B8" s="4">
        <f t="shared" si="1"/>
        <v>875</v>
      </c>
      <c r="C8" s="4">
        <f t="shared" si="9"/>
        <v>1050</v>
      </c>
      <c r="D8" s="4">
        <f t="shared" si="2"/>
        <v>1260</v>
      </c>
      <c r="E8" s="5">
        <f t="shared" si="3"/>
        <v>22850000</v>
      </c>
      <c r="F8" s="15">
        <f t="shared" si="4"/>
        <v>26114</v>
      </c>
      <c r="G8" s="10">
        <f t="shared" si="5"/>
        <v>21762</v>
      </c>
      <c r="H8" s="10">
        <f t="shared" si="6"/>
        <v>18135</v>
      </c>
      <c r="I8" s="4" t="e">
        <f>#REF!</f>
        <v>#REF!</v>
      </c>
      <c r="J8" s="4">
        <f t="shared" si="7"/>
        <v>41</v>
      </c>
      <c r="O8">
        <v>0</v>
      </c>
      <c r="P8">
        <f t="shared" si="8"/>
        <v>0</v>
      </c>
      <c r="Q8">
        <v>875</v>
      </c>
      <c r="R8" s="2">
        <v>22850000</v>
      </c>
      <c r="S8" s="8">
        <v>41</v>
      </c>
      <c r="T8" s="8" t="s">
        <v>20</v>
      </c>
    </row>
    <row r="9" spans="1:24" x14ac:dyDescent="0.25">
      <c r="A9" s="4">
        <f t="shared" si="0"/>
        <v>0</v>
      </c>
      <c r="B9" s="4">
        <f t="shared" si="1"/>
        <v>838.24650000000008</v>
      </c>
      <c r="C9" s="4">
        <f t="shared" si="9"/>
        <v>1005.8958</v>
      </c>
      <c r="D9" s="4">
        <f t="shared" si="2"/>
        <v>1207.0749599999999</v>
      </c>
      <c r="E9" s="5">
        <f t="shared" si="3"/>
        <v>22400000</v>
      </c>
      <c r="F9" s="15">
        <f t="shared" si="4"/>
        <v>26722</v>
      </c>
      <c r="G9" s="10">
        <f t="shared" si="5"/>
        <v>22269</v>
      </c>
      <c r="H9" s="10">
        <f t="shared" si="6"/>
        <v>18557</v>
      </c>
      <c r="I9" s="4" t="e">
        <f>#REF!</f>
        <v>#REF!</v>
      </c>
      <c r="J9" s="4">
        <f t="shared" si="7"/>
        <v>11</v>
      </c>
      <c r="O9">
        <v>0</v>
      </c>
      <c r="P9">
        <f>93.45*10.764</f>
        <v>1005.8958</v>
      </c>
      <c r="Q9">
        <f t="shared" ref="Q9:Q12" si="10">P9/1.2</f>
        <v>838.24650000000008</v>
      </c>
      <c r="R9" s="2">
        <v>22400000</v>
      </c>
      <c r="S9" s="8">
        <v>11</v>
      </c>
      <c r="T9" s="8" t="s">
        <v>21</v>
      </c>
      <c r="V9">
        <v>27700</v>
      </c>
      <c r="W9">
        <f>V9*1.15</f>
        <v>31854.999999999996</v>
      </c>
    </row>
    <row r="10" spans="1:24" x14ac:dyDescent="0.25">
      <c r="A10" s="4">
        <f t="shared" si="0"/>
        <v>0</v>
      </c>
      <c r="B10" s="4">
        <f t="shared" si="1"/>
        <v>1450</v>
      </c>
      <c r="C10" s="4">
        <f t="shared" si="9"/>
        <v>1740</v>
      </c>
      <c r="D10" s="4">
        <f t="shared" si="2"/>
        <v>2088</v>
      </c>
      <c r="E10" s="5">
        <f t="shared" si="3"/>
        <v>51500000</v>
      </c>
      <c r="F10" s="10">
        <f t="shared" si="4"/>
        <v>35517</v>
      </c>
      <c r="G10" s="10">
        <f t="shared" si="5"/>
        <v>29598</v>
      </c>
      <c r="H10" s="10">
        <f t="shared" si="6"/>
        <v>24665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1450</v>
      </c>
      <c r="R10" s="2">
        <v>51500000</v>
      </c>
      <c r="S10" s="8"/>
      <c r="T10" s="8"/>
    </row>
    <row r="11" spans="1:24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4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4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  <c r="X13">
        <f>36000/1.5</f>
        <v>24000</v>
      </c>
    </row>
    <row r="14" spans="1:24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4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3:24" x14ac:dyDescent="0.25">
      <c r="G17" t="s">
        <v>13</v>
      </c>
    </row>
    <row r="18" spans="3:24" x14ac:dyDescent="0.25">
      <c r="C18" t="s">
        <v>22</v>
      </c>
      <c r="G18" t="s">
        <v>14</v>
      </c>
      <c r="H18">
        <v>1378</v>
      </c>
      <c r="J18" t="s">
        <v>15</v>
      </c>
    </row>
    <row r="19" spans="3:24" x14ac:dyDescent="0.25">
      <c r="C19" t="s">
        <v>23</v>
      </c>
      <c r="D19">
        <v>1050.3499999999999</v>
      </c>
      <c r="G19" t="s">
        <v>17</v>
      </c>
      <c r="H19">
        <v>38500</v>
      </c>
    </row>
    <row r="20" spans="3:24" x14ac:dyDescent="0.25">
      <c r="C20" t="s">
        <v>24</v>
      </c>
      <c r="D20">
        <v>1365</v>
      </c>
      <c r="E20">
        <f>D20/D19</f>
        <v>1.2995668110629792</v>
      </c>
      <c r="G20" t="s">
        <v>18</v>
      </c>
      <c r="H20">
        <f>H19*H18</f>
        <v>53053000</v>
      </c>
      <c r="I20" t="s">
        <v>31</v>
      </c>
      <c r="Q20" t="s">
        <v>28</v>
      </c>
      <c r="R20">
        <v>1235</v>
      </c>
    </row>
    <row r="21" spans="3:24" x14ac:dyDescent="0.25">
      <c r="C21" t="s">
        <v>25</v>
      </c>
      <c r="D21">
        <v>22000</v>
      </c>
      <c r="Q21" t="s">
        <v>29</v>
      </c>
      <c r="R21">
        <v>109</v>
      </c>
    </row>
    <row r="22" spans="3:24" x14ac:dyDescent="0.25">
      <c r="C22" t="s">
        <v>18</v>
      </c>
      <c r="D22">
        <f>D21*D20</f>
        <v>30030000</v>
      </c>
      <c r="G22" s="6"/>
      <c r="H22" s="6"/>
      <c r="Q22" t="s">
        <v>30</v>
      </c>
      <c r="R22">
        <v>24</v>
      </c>
    </row>
    <row r="23" spans="3:24" x14ac:dyDescent="0.25">
      <c r="R23">
        <f>R22+R21+R20</f>
        <v>1368</v>
      </c>
    </row>
    <row r="24" spans="3:24" x14ac:dyDescent="0.25">
      <c r="C24" t="s">
        <v>14</v>
      </c>
      <c r="D24">
        <f>D19/1.2</f>
        <v>875.29166666666663</v>
      </c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C25" t="s">
        <v>26</v>
      </c>
      <c r="D25">
        <f>D22/D24</f>
        <v>34308.563812062646</v>
      </c>
      <c r="G25" t="s">
        <v>19</v>
      </c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D26">
        <f>D25*1.2</f>
        <v>41170.276574475174</v>
      </c>
      <c r="G26" t="s">
        <v>16</v>
      </c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G28" t="s">
        <v>27</v>
      </c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E25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E24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D16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E13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2023-09-18T09:14:50Z</dcterms:modified>
</cp:coreProperties>
</file>