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dip Balu Gade\"/>
    </mc:Choice>
  </mc:AlternateContent>
  <xr:revisionPtr revIDLastSave="0" documentId="13_ncr:1_{D037D99F-C038-4685-8353-89326A12FF2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" i="4" l="1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" i="4"/>
  <c r="U3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" i="4"/>
  <c r="R29" i="4"/>
  <c r="R28" i="4"/>
  <c r="R27" i="4"/>
  <c r="R26" i="4"/>
  <c r="R25" i="4"/>
  <c r="R24" i="4"/>
  <c r="R23" i="4"/>
  <c r="R22" i="4"/>
  <c r="H23" i="4"/>
  <c r="Q12" i="4"/>
  <c r="P12" i="4"/>
  <c r="Q11" i="4"/>
  <c r="P11" i="4"/>
  <c r="Q10" i="4"/>
  <c r="P10" i="4"/>
  <c r="Q9" i="4"/>
  <c r="P9" i="4"/>
  <c r="Q8" i="4"/>
  <c r="P8" i="4"/>
  <c r="Q7" i="4"/>
  <c r="U7" i="4" s="1"/>
  <c r="V7" i="4" s="1"/>
  <c r="Q6" i="4"/>
  <c r="U6" i="4" s="1"/>
  <c r="V6" i="4" s="1"/>
  <c r="Q5" i="4"/>
  <c r="U5" i="4" s="1"/>
  <c r="V5" i="4" s="1"/>
  <c r="Q4" i="4"/>
  <c r="U4" i="4" s="1"/>
  <c r="V4" i="4" s="1"/>
  <c r="P3" i="4"/>
  <c r="P2" i="4"/>
  <c r="C13" i="4" l="1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<sst xmlns="http://schemas.openxmlformats.org/spreadsheetml/2006/main" count="29" uniqueCount="26">
  <si>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</si>
  <si>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</si>
  <si>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</si>
  <si>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</si>
  <si>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</si>
  <si>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</si>
  <si>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</si>
  <si>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</si>
  <si>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</si>
  <si>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</si>
  <si>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</si>
  <si>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</si>
  <si>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</si>
  <si>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</si>
  <si>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</si>
  <si>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f. No.A/16, 1st floor, Bldg. no. 5, sudma chsl, kalwa</t>
  </si>
  <si>
    <t>ca</t>
  </si>
  <si>
    <t>Draft agreemetn  - 32 lakhs</t>
  </si>
  <si>
    <t>rate</t>
  </si>
  <si>
    <t>10000 to 12500 on ca</t>
  </si>
  <si>
    <t>mca</t>
  </si>
  <si>
    <t>loaidng - .37%</t>
  </si>
  <si>
    <t>06.01.23</t>
  </si>
  <si>
    <t>23.05.23</t>
  </si>
  <si>
    <t>10.08.23</t>
  </si>
  <si>
    <t>yoc - 1982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</si>
</sst>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722042-C97E-4539-B7CE-969658B5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27CB08-D9DB-4440-A0EE-B7DA32111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16E199-0275-4BDA-9C49-D6ACDCEDC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7333D0-31E5-498E-9A57-DF290B838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44CAC-E7A9-4C46-A74F-D4D948070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1E6677-4146-4119-80EC-6196DD450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8" sqref="N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21</v>
      </c>
    </row>
    <row r="2" spans="1:22" x14ac:dyDescent="0.25">
      <c r="A2" s="4">
        <f t="shared" ref="A2:A15" si="0">N2</f>
        <v>0</v>
      </c>
      <c r="B2" s="4">
        <f t="shared" ref="B2:B15" si="1">Q2</f>
        <v>290</v>
      </c>
      <c r="C2" s="4">
        <f>B2*1.1</f>
        <v>319</v>
      </c>
      <c r="D2" s="4">
        <f t="shared" ref="D2:D13" si="2">C2*1.2</f>
        <v>382.8</v>
      </c>
      <c r="E2" s="5">
        <f t="shared" ref="E2:E13" si="3">R2</f>
        <v>3000000</v>
      </c>
      <c r="F2" s="10">
        <f t="shared" ref="F2:F13" si="4">ROUND((E2/B2),0)</f>
        <v>10345</v>
      </c>
      <c r="G2" s="10">
        <f t="shared" ref="G2:G13" si="5">ROUND((E2/C2),0)</f>
        <v>9404</v>
      </c>
      <c r="H2" s="14">
        <f t="shared" ref="H2:H13" si="6">ROUND((E2/D2),0)</f>
        <v>7837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290</v>
      </c>
      <c r="R2" s="2">
        <v>3000000</v>
      </c>
      <c r="S2" s="8"/>
      <c r="T2" s="8"/>
      <c r="U2">
        <f>Q2*1.37</f>
        <v>397.3</v>
      </c>
      <c r="V2" s="11">
        <f>R2/U2</f>
        <v>7550.9690410269313</v>
      </c>
    </row>
    <row r="3" spans="1:22" x14ac:dyDescent="0.25">
      <c r="A3" s="4">
        <f t="shared" si="0"/>
        <v>0</v>
      </c>
      <c r="B3" s="4">
        <f t="shared" si="1"/>
        <v>345</v>
      </c>
      <c r="C3" s="4">
        <f t="shared" ref="C3:C15" si="9">B3*1.1</f>
        <v>379.50000000000006</v>
      </c>
      <c r="D3" s="4">
        <f t="shared" si="2"/>
        <v>455.40000000000003</v>
      </c>
      <c r="E3" s="5">
        <f t="shared" si="3"/>
        <v>3200000</v>
      </c>
      <c r="F3" s="10">
        <f t="shared" si="4"/>
        <v>9275</v>
      </c>
      <c r="G3" s="10">
        <f t="shared" si="5"/>
        <v>8432</v>
      </c>
      <c r="H3" s="10">
        <f t="shared" si="6"/>
        <v>7027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345</v>
      </c>
      <c r="R3" s="2">
        <v>3200000</v>
      </c>
      <c r="S3" s="8"/>
      <c r="T3" s="8"/>
      <c r="U3">
        <f t="shared" ref="U3:U20" si="10">Q3*1.37</f>
        <v>472.65000000000003</v>
      </c>
      <c r="V3">
        <f t="shared" ref="V3:V20" si="11">R3/U3</f>
        <v>6770.3374590077219</v>
      </c>
    </row>
    <row r="4" spans="1:22" x14ac:dyDescent="0.25">
      <c r="A4" s="4">
        <f t="shared" si="0"/>
        <v>0</v>
      </c>
      <c r="B4" s="4">
        <f t="shared" si="1"/>
        <v>412.5</v>
      </c>
      <c r="C4" s="4">
        <f t="shared" si="9"/>
        <v>453.75000000000006</v>
      </c>
      <c r="D4" s="4">
        <f t="shared" si="2"/>
        <v>544.5</v>
      </c>
      <c r="E4" s="5">
        <f t="shared" si="3"/>
        <v>4900000</v>
      </c>
      <c r="F4" s="10">
        <f t="shared" si="4"/>
        <v>11879</v>
      </c>
      <c r="G4" s="10">
        <f t="shared" si="5"/>
        <v>10799</v>
      </c>
      <c r="H4" s="14">
        <f t="shared" si="6"/>
        <v>8999</v>
      </c>
      <c r="I4" s="4" t="e">
        <f>#REF!</f>
        <v>#REF!</v>
      </c>
      <c r="J4" s="4" t="str">
        <f t="shared" si="7"/>
        <v>23.05.23</v>
      </c>
      <c r="O4">
        <v>0</v>
      </c>
      <c r="P4">
        <v>495</v>
      </c>
      <c r="Q4">
        <f t="shared" ref="Q4:Q12" si="12">P4/1.2</f>
        <v>412.5</v>
      </c>
      <c r="R4" s="2">
        <v>4900000</v>
      </c>
      <c r="S4" s="8" t="s">
        <v>23</v>
      </c>
      <c r="T4" s="8"/>
      <c r="U4">
        <f t="shared" si="10"/>
        <v>565.125</v>
      </c>
      <c r="V4" s="11">
        <f t="shared" si="11"/>
        <v>8670.6480867064802</v>
      </c>
    </row>
    <row r="5" spans="1:22" x14ac:dyDescent="0.25">
      <c r="A5" s="4">
        <f t="shared" si="0"/>
        <v>0</v>
      </c>
      <c r="B5" s="4">
        <f t="shared" si="1"/>
        <v>425</v>
      </c>
      <c r="C5" s="4">
        <f t="shared" si="9"/>
        <v>467.50000000000006</v>
      </c>
      <c r="D5" s="4">
        <f t="shared" si="2"/>
        <v>561</v>
      </c>
      <c r="E5" s="5">
        <f t="shared" si="3"/>
        <v>4500000</v>
      </c>
      <c r="F5" s="10">
        <f t="shared" si="4"/>
        <v>10588</v>
      </c>
      <c r="G5" s="10">
        <f t="shared" si="5"/>
        <v>9626</v>
      </c>
      <c r="H5" s="10">
        <f t="shared" si="6"/>
        <v>8021</v>
      </c>
      <c r="I5" s="4" t="e">
        <f>#REF!</f>
        <v>#REF!</v>
      </c>
      <c r="J5" s="4" t="str">
        <f t="shared" si="7"/>
        <v>06.01.23</v>
      </c>
      <c r="O5">
        <v>0</v>
      </c>
      <c r="P5">
        <v>510</v>
      </c>
      <c r="Q5">
        <f t="shared" si="12"/>
        <v>425</v>
      </c>
      <c r="R5" s="2">
        <v>4500000</v>
      </c>
      <c r="S5" s="8" t="s">
        <v>22</v>
      </c>
      <c r="T5" s="8"/>
      <c r="U5">
        <f t="shared" si="10"/>
        <v>582.25</v>
      </c>
      <c r="V5">
        <f t="shared" si="11"/>
        <v>7728.6389008158012</v>
      </c>
    </row>
    <row r="6" spans="1:22" x14ac:dyDescent="0.25">
      <c r="A6" s="4">
        <f t="shared" si="0"/>
        <v>0</v>
      </c>
      <c r="B6" s="4">
        <f t="shared" si="1"/>
        <v>312.5</v>
      </c>
      <c r="C6" s="4">
        <f t="shared" si="9"/>
        <v>343.75</v>
      </c>
      <c r="D6" s="4">
        <f t="shared" si="2"/>
        <v>412.5</v>
      </c>
      <c r="E6" s="5">
        <f t="shared" si="3"/>
        <v>3700000</v>
      </c>
      <c r="F6" s="10">
        <f t="shared" si="4"/>
        <v>11840</v>
      </c>
      <c r="G6" s="10">
        <f t="shared" si="5"/>
        <v>10764</v>
      </c>
      <c r="H6" s="14">
        <f t="shared" si="6"/>
        <v>8970</v>
      </c>
      <c r="I6" s="4" t="e">
        <f>#REF!</f>
        <v>#REF!</v>
      </c>
      <c r="J6" s="4" t="str">
        <f t="shared" si="7"/>
        <v>10.08.23</v>
      </c>
      <c r="O6">
        <v>0</v>
      </c>
      <c r="P6">
        <v>375</v>
      </c>
      <c r="Q6">
        <f t="shared" si="12"/>
        <v>312.5</v>
      </c>
      <c r="R6" s="2">
        <v>3700000</v>
      </c>
      <c r="S6" s="8" t="s">
        <v>24</v>
      </c>
      <c r="T6" s="8"/>
      <c r="U6">
        <f t="shared" si="10"/>
        <v>428.12500000000006</v>
      </c>
      <c r="V6" s="11">
        <f t="shared" si="11"/>
        <v>8642.3357664233572</v>
      </c>
    </row>
    <row r="7" spans="1:22" x14ac:dyDescent="0.25">
      <c r="A7" s="4">
        <f t="shared" si="0"/>
        <v>0</v>
      </c>
      <c r="B7" s="4">
        <f t="shared" si="1"/>
        <v>416.66666666666669</v>
      </c>
      <c r="C7" s="4">
        <f t="shared" si="9"/>
        <v>458.33333333333337</v>
      </c>
      <c r="D7" s="4">
        <f t="shared" si="2"/>
        <v>550</v>
      </c>
      <c r="E7" s="5">
        <f t="shared" si="3"/>
        <v>5000000</v>
      </c>
      <c r="F7" s="10">
        <f t="shared" si="4"/>
        <v>12000</v>
      </c>
      <c r="G7" s="10">
        <f t="shared" si="5"/>
        <v>10909</v>
      </c>
      <c r="H7" s="14">
        <f t="shared" si="6"/>
        <v>9091</v>
      </c>
      <c r="I7" s="4" t="e">
        <f>#REF!</f>
        <v>#REF!</v>
      </c>
      <c r="J7" s="4">
        <f t="shared" si="7"/>
        <v>0</v>
      </c>
      <c r="O7">
        <v>0</v>
      </c>
      <c r="P7">
        <v>500</v>
      </c>
      <c r="Q7">
        <f t="shared" si="12"/>
        <v>416.66666666666669</v>
      </c>
      <c r="R7" s="2">
        <v>5000000</v>
      </c>
      <c r="S7" s="8"/>
      <c r="T7" s="8"/>
      <c r="U7">
        <f t="shared" si="10"/>
        <v>570.83333333333337</v>
      </c>
      <c r="V7" s="11">
        <f t="shared" si="11"/>
        <v>8759.1240875912408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2"/>
        <v>0</v>
      </c>
      <c r="R8" s="2">
        <v>0</v>
      </c>
      <c r="S8" s="8"/>
      <c r="T8" s="8"/>
      <c r="U8">
        <f t="shared" si="10"/>
        <v>0</v>
      </c>
      <c r="V8" t="e">
        <f t="shared" si="11"/>
        <v>#DIV/0!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4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2"/>
        <v>0</v>
      </c>
      <c r="R9" s="2">
        <v>0</v>
      </c>
      <c r="S9" s="8"/>
      <c r="T9" s="8"/>
      <c r="U9">
        <f t="shared" si="10"/>
        <v>0</v>
      </c>
      <c r="V9" t="e">
        <f t="shared" si="11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/>
      <c r="T10" s="8"/>
      <c r="U10">
        <f t="shared" si="10"/>
        <v>0</v>
      </c>
      <c r="V10" t="e">
        <f t="shared" si="11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/>
      <c r="T11" s="8"/>
      <c r="U11">
        <f t="shared" si="10"/>
        <v>0</v>
      </c>
      <c r="V11" t="e">
        <f t="shared" si="11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/>
      <c r="U12">
        <f t="shared" si="10"/>
        <v>0</v>
      </c>
      <c r="V12" t="e">
        <f t="shared" si="11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0"/>
        <v>0</v>
      </c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10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0"/>
        <v>0</v>
      </c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10" t="e">
        <f t="shared" si="18"/>
        <v>#DIV/0!</v>
      </c>
      <c r="H15" s="10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0"/>
        <v>0</v>
      </c>
      <c r="V15" t="e">
        <f t="shared" si="11"/>
        <v>#DIV/0!</v>
      </c>
    </row>
    <row r="16" spans="1:22" x14ac:dyDescent="0.25">
      <c r="F16" s="8"/>
      <c r="G16" s="8"/>
      <c r="H16" s="8"/>
      <c r="U16">
        <f t="shared" si="10"/>
        <v>0</v>
      </c>
      <c r="V16" t="e">
        <f t="shared" si="11"/>
        <v>#DIV/0!</v>
      </c>
    </row>
    <row r="17" spans="7:24" x14ac:dyDescent="0.25">
      <c r="U17">
        <f t="shared" si="10"/>
        <v>0</v>
      </c>
      <c r="V17" t="e">
        <f t="shared" si="11"/>
        <v>#DIV/0!</v>
      </c>
    </row>
    <row r="18" spans="7:24" x14ac:dyDescent="0.25">
      <c r="U18">
        <f t="shared" si="10"/>
        <v>0</v>
      </c>
      <c r="V18" t="e">
        <f t="shared" si="11"/>
        <v>#DIV/0!</v>
      </c>
    </row>
    <row r="19" spans="7:24" x14ac:dyDescent="0.25">
      <c r="G19" t="s">
        <v>15</v>
      </c>
      <c r="U19">
        <f t="shared" si="10"/>
        <v>0</v>
      </c>
      <c r="V19" t="e">
        <f t="shared" si="11"/>
        <v>#DIV/0!</v>
      </c>
    </row>
    <row r="20" spans="7:24" x14ac:dyDescent="0.25">
      <c r="G20" t="s">
        <v>16</v>
      </c>
      <c r="U20">
        <f t="shared" si="10"/>
        <v>0</v>
      </c>
      <c r="V20" t="e">
        <f t="shared" si="11"/>
        <v>#DIV/0!</v>
      </c>
    </row>
    <row r="21" spans="7:24" x14ac:dyDescent="0.25">
      <c r="G21" t="s">
        <v>13</v>
      </c>
      <c r="H21">
        <v>375</v>
      </c>
      <c r="P21" t="s">
        <v>20</v>
      </c>
    </row>
    <row r="22" spans="7:24" x14ac:dyDescent="0.25">
      <c r="G22" s="6" t="s">
        <v>18</v>
      </c>
      <c r="H22" s="6">
        <v>8700</v>
      </c>
      <c r="P22">
        <v>9.32</v>
      </c>
      <c r="Q22">
        <v>11.63</v>
      </c>
      <c r="R22">
        <f>Q22*P22</f>
        <v>108.39160000000001</v>
      </c>
    </row>
    <row r="23" spans="7:24" x14ac:dyDescent="0.25">
      <c r="G23" t="s">
        <v>14</v>
      </c>
      <c r="H23">
        <f>H22*H21</f>
        <v>3262500</v>
      </c>
      <c r="P23">
        <v>5.09</v>
      </c>
      <c r="Q23">
        <v>8.86</v>
      </c>
      <c r="R23">
        <f t="shared" ref="R23:R27" si="23">Q23*P23</f>
        <v>45.097399999999993</v>
      </c>
    </row>
    <row r="24" spans="7:24" x14ac:dyDescent="0.25">
      <c r="P24" s="11">
        <v>10.130000000000001</v>
      </c>
      <c r="Q24" s="11">
        <v>7.22</v>
      </c>
      <c r="R24">
        <f t="shared" si="23"/>
        <v>73.138599999999997</v>
      </c>
      <c r="T24" s="11"/>
      <c r="U24" s="11"/>
      <c r="V24" s="11"/>
      <c r="W24" s="11"/>
      <c r="X24" s="11"/>
    </row>
    <row r="25" spans="7:24" x14ac:dyDescent="0.25">
      <c r="G25" t="s">
        <v>17</v>
      </c>
      <c r="P25" s="11">
        <v>2.87</v>
      </c>
      <c r="Q25" s="13">
        <v>4.05</v>
      </c>
      <c r="R25">
        <f t="shared" si="23"/>
        <v>11.6235</v>
      </c>
      <c r="T25" s="13"/>
      <c r="U25" s="13"/>
      <c r="V25" s="11"/>
      <c r="W25" s="11"/>
      <c r="X25" s="11"/>
    </row>
    <row r="26" spans="7:24" x14ac:dyDescent="0.25">
      <c r="G26" t="s">
        <v>19</v>
      </c>
      <c r="P26" s="11">
        <v>4.5599999999999996</v>
      </c>
      <c r="Q26" s="11">
        <v>3.54</v>
      </c>
      <c r="R26">
        <f t="shared" si="23"/>
        <v>16.142399999999999</v>
      </c>
      <c r="T26" s="11"/>
      <c r="U26" s="11"/>
      <c r="V26" s="11"/>
      <c r="W26" s="11"/>
      <c r="X26" s="11"/>
    </row>
    <row r="27" spans="7:24" x14ac:dyDescent="0.25">
      <c r="G27" t="s">
        <v>25</v>
      </c>
      <c r="P27" s="11">
        <v>6.64</v>
      </c>
      <c r="Q27" s="11">
        <v>2.66</v>
      </c>
      <c r="R27">
        <f t="shared" si="23"/>
        <v>17.662400000000002</v>
      </c>
      <c r="T27" s="11"/>
      <c r="U27" s="11"/>
      <c r="V27" s="11"/>
      <c r="W27" s="11"/>
      <c r="X27" s="11"/>
    </row>
    <row r="28" spans="7:24" x14ac:dyDescent="0.25">
      <c r="P28" s="11"/>
      <c r="Q28" s="11"/>
      <c r="R28" s="12">
        <f>SUM(R22:R27)</f>
        <v>272.05590000000001</v>
      </c>
      <c r="T28" s="12"/>
      <c r="U28" s="12"/>
      <c r="V28" s="11"/>
      <c r="W28" s="11"/>
      <c r="X28" s="11"/>
    </row>
    <row r="29" spans="7:24" x14ac:dyDescent="0.25">
      <c r="P29" s="11"/>
      <c r="Q29" s="11"/>
      <c r="R29" s="11">
        <f>H21/R28</f>
        <v>1.3783931905170959</v>
      </c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2023-09-18T06:02:19Z</dcterms:modified>
</cp:coreProperties>
</file>