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26"/>
  <workbookPr filterPrivacy="1"/>
  <xr:revisionPtr revIDLastSave="0" documentId="13_ncr:1_{E631E0C8-18FD-4703-90AE-3B7FEE137730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  <sheet name="Sheet2" sheetId="2" r:id="rId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11" i="1" l="1"/>
  <c r="Q4" i="1"/>
  <c r="Q2" i="1"/>
  <c r="Q1" i="1"/>
  <c r="G5" i="1"/>
  <c r="G7" i="1"/>
  <c r="N2" i="1" l="1"/>
  <c r="L7" i="1"/>
  <c r="L2" i="1"/>
  <c r="L3" i="1" s="1"/>
  <c r="AC118" i="2"/>
  <c r="AC119" i="2" s="1"/>
  <c r="G3" i="1" l="1"/>
  <c r="G9" i="1" s="1"/>
  <c r="B6" i="1"/>
  <c r="B4" i="1"/>
  <c r="C1" i="1"/>
</calcChain>
</file>

<file path=xl/sharedStrings.xml><?xml version="1.0" encoding="utf-8"?>
<sst xmlns="http://schemas.openxmlformats.org/spreadsheetml/2006/main" count="9" uniqueCount="8">
  <si>
    <t>Carpet</t>
  </si>
  <si>
    <t>19°07'11.7"N 72°56'16.7"E</t>
  </si>
  <si>
    <t>19.119921, 72.937965</t>
  </si>
  <si>
    <t>Rate</t>
  </si>
  <si>
    <t>Value</t>
  </si>
  <si>
    <t>Insurable</t>
  </si>
  <si>
    <t>Guideline</t>
  </si>
  <si>
    <t>Rental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</si>
</sst>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 * #,##0.000_ ;_ * \-#,##0.000_ ;_ * &quot;-&quot;???_ ;_ @_ "/>
    <numFmt numFmtId="165" formatCode="_ * #,##0_ ;_ * \-#,##0_ ;_ * &quot;-&quot;??_ ;_ @_ "/>
  </numFmts>
  <fonts count="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24"/>
      <color rgb="FF202124"/>
      <name val="Arial"/>
      <family val="2"/>
    </font>
    <font>
      <b/>
      <sz val="10"/>
      <color rgb="FF202124"/>
      <name val="Arial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7">
    <xf numFmtId="0" fontId="0" fillId="0" borderId="0" xfId="0"/>
    <xf numFmtId="43" fontId="0" fillId="0" borderId="0" xfId="1" applyFont="1"/>
    <xf numFmtId="0" fontId="2" fillId="0" borderId="0" xfId="0" applyFont="1" applyAlignment="1">
      <alignment horizontal="left" vertical="center"/>
    </xf>
    <xf numFmtId="0" fontId="3" fillId="0" borderId="0" xfId="0" applyFont="1" applyAlignment="1">
      <alignment horizontal="left" vertical="center" wrapText="1"/>
    </xf>
    <xf numFmtId="43" fontId="0" fillId="0" borderId="0" xfId="0" applyNumberFormat="1"/>
    <xf numFmtId="164" fontId="0" fillId="0" borderId="0" xfId="1" applyNumberFormat="1" applyFont="1"/>
    <xf numFmtId="165" fontId="0" fillId="0" borderId="0" xfId="1" applyNumberFormat="1" applyFont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5</xdr:row>
      <xdr:rowOff>0</xdr:rowOff>
    </xdr:from>
    <xdr:to>
      <xdr:col>20</xdr:col>
      <xdr:colOff>471081</xdr:colOff>
      <xdr:row>38</xdr:row>
      <xdr:rowOff>124720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593273"/>
          <a:ext cx="12593808" cy="64112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39</xdr:row>
      <xdr:rowOff>0</xdr:rowOff>
    </xdr:from>
    <xdr:to>
      <xdr:col>17</xdr:col>
      <xdr:colOff>165118</xdr:colOff>
      <xdr:row>72</xdr:row>
      <xdr:rowOff>877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8070273"/>
          <a:ext cx="10469436" cy="6287377"/>
        </a:xfrm>
        <a:prstGeom prst="rect">
          <a:avLst/>
        </a:prstGeom>
      </xdr:spPr>
    </xdr:pic>
    <xdr:clientData/>
  </xdr:twoCellAnchor>
  <xdr:twoCellAnchor editAs="oneCell">
    <xdr:from>
      <xdr:col>32</xdr:col>
      <xdr:colOff>0</xdr:colOff>
      <xdr:row>2</xdr:row>
      <xdr:rowOff>0</xdr:rowOff>
    </xdr:from>
    <xdr:to>
      <xdr:col>57</xdr:col>
      <xdr:colOff>2577</xdr:colOff>
      <xdr:row>44</xdr:row>
      <xdr:rowOff>113228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507200" y="571500"/>
          <a:ext cx="15238095" cy="8571428"/>
        </a:xfrm>
        <a:prstGeom prst="rect">
          <a:avLst/>
        </a:prstGeom>
      </xdr:spPr>
    </xdr:pic>
    <xdr:clientData/>
  </xdr:twoCellAnchor>
  <xdr:twoCellAnchor editAs="oneCell">
    <xdr:from>
      <xdr:col>32</xdr:col>
      <xdr:colOff>0</xdr:colOff>
      <xdr:row>48</xdr:row>
      <xdr:rowOff>0</xdr:rowOff>
    </xdr:from>
    <xdr:to>
      <xdr:col>57</xdr:col>
      <xdr:colOff>2577</xdr:colOff>
      <xdr:row>92</xdr:row>
      <xdr:rowOff>189428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507200" y="9791700"/>
          <a:ext cx="15238095" cy="8571428"/>
        </a:xfrm>
        <a:prstGeom prst="rect">
          <a:avLst/>
        </a:prstGeom>
      </xdr:spPr>
    </xdr:pic>
    <xdr:clientData/>
  </xdr:twoCellAnchor>
  <xdr:twoCellAnchor editAs="oneCell">
    <xdr:from>
      <xdr:col>59</xdr:col>
      <xdr:colOff>0</xdr:colOff>
      <xdr:row>2</xdr:row>
      <xdr:rowOff>0</xdr:rowOff>
    </xdr:from>
    <xdr:to>
      <xdr:col>84</xdr:col>
      <xdr:colOff>2578</xdr:colOff>
      <xdr:row>44</xdr:row>
      <xdr:rowOff>113228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5966400" y="571500"/>
          <a:ext cx="15238095" cy="8571428"/>
        </a:xfrm>
        <a:prstGeom prst="rect">
          <a:avLst/>
        </a:prstGeom>
      </xdr:spPr>
    </xdr:pic>
    <xdr:clientData/>
  </xdr:twoCellAnchor>
  <xdr:twoCellAnchor editAs="oneCell">
    <xdr:from>
      <xdr:col>108</xdr:col>
      <xdr:colOff>404813</xdr:colOff>
      <xdr:row>0</xdr:row>
      <xdr:rowOff>0</xdr:rowOff>
    </xdr:from>
    <xdr:to>
      <xdr:col>133</xdr:col>
      <xdr:colOff>393383</xdr:colOff>
      <xdr:row>41</xdr:row>
      <xdr:rowOff>94178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2126813" y="0"/>
          <a:ext cx="14276070" cy="8571428"/>
        </a:xfrm>
        <a:prstGeom prst="rect">
          <a:avLst/>
        </a:prstGeom>
      </xdr:spPr>
    </xdr:pic>
    <xdr:clientData/>
  </xdr:twoCellAnchor>
  <xdr:twoCellAnchor editAs="oneCell">
    <xdr:from>
      <xdr:col>32</xdr:col>
      <xdr:colOff>0</xdr:colOff>
      <xdr:row>96</xdr:row>
      <xdr:rowOff>0</xdr:rowOff>
    </xdr:from>
    <xdr:to>
      <xdr:col>57</xdr:col>
      <xdr:colOff>2577</xdr:colOff>
      <xdr:row>140</xdr:row>
      <xdr:rowOff>189428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9507200" y="18935700"/>
          <a:ext cx="15238095" cy="8571428"/>
        </a:xfrm>
        <a:prstGeom prst="rect">
          <a:avLst/>
        </a:prstGeom>
      </xdr:spPr>
    </xdr:pic>
    <xdr:clientData/>
  </xdr:twoCellAnchor>
  <xdr:twoCellAnchor editAs="oneCell">
    <xdr:from>
      <xdr:col>59</xdr:col>
      <xdr:colOff>0</xdr:colOff>
      <xdr:row>96</xdr:row>
      <xdr:rowOff>0</xdr:rowOff>
    </xdr:from>
    <xdr:to>
      <xdr:col>84</xdr:col>
      <xdr:colOff>2578</xdr:colOff>
      <xdr:row>140</xdr:row>
      <xdr:rowOff>189428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35966400" y="18935700"/>
          <a:ext cx="15238095" cy="8571428"/>
        </a:xfrm>
        <a:prstGeom prst="rect">
          <a:avLst/>
        </a:prstGeom>
      </xdr:spPr>
    </xdr:pic>
    <xdr:clientData/>
  </xdr:twoCellAnchor>
  <xdr:twoCellAnchor editAs="oneCell">
    <xdr:from>
      <xdr:col>59</xdr:col>
      <xdr:colOff>0</xdr:colOff>
      <xdr:row>146</xdr:row>
      <xdr:rowOff>0</xdr:rowOff>
    </xdr:from>
    <xdr:to>
      <xdr:col>85</xdr:col>
      <xdr:colOff>379095</xdr:colOff>
      <xdr:row>190</xdr:row>
      <xdr:rowOff>189428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33718500" y="28479750"/>
          <a:ext cx="15238095" cy="8571428"/>
        </a:xfrm>
        <a:prstGeom prst="rect">
          <a:avLst/>
        </a:prstGeom>
      </xdr:spPr>
    </xdr:pic>
    <xdr:clientData/>
  </xdr:twoCellAnchor>
  <xdr:twoCellAnchor editAs="oneCell">
    <xdr:from>
      <xdr:col>108</xdr:col>
      <xdr:colOff>0</xdr:colOff>
      <xdr:row>49</xdr:row>
      <xdr:rowOff>0</xdr:rowOff>
    </xdr:from>
    <xdr:to>
      <xdr:col>130</xdr:col>
      <xdr:colOff>344703</xdr:colOff>
      <xdr:row>79</xdr:row>
      <xdr:rowOff>124640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61722000" y="10001250"/>
          <a:ext cx="12917703" cy="583964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11"/>
  <sheetViews>
    <sheetView tabSelected="1" workbookViewId="0">
      <selection activeCell="M24" sqref="M24"/>
    </sheetView>
  </sheetViews>
  <sheetFormatPr defaultRowHeight="15" x14ac:dyDescent="0.25"/>
  <cols>
    <col min="6" max="8" width="12.5703125" bestFit="1" customWidth="1"/>
    <col min="11" max="11" width="12.5703125" bestFit="1" customWidth="1"/>
    <col min="12" max="12" width="10" bestFit="1" customWidth="1"/>
    <col min="16" max="16" width="11.5703125" bestFit="1" customWidth="1"/>
    <col min="17" max="17" width="14.28515625" bestFit="1" customWidth="1"/>
  </cols>
  <sheetData>
    <row r="1" spans="1:17" x14ac:dyDescent="0.25">
      <c r="A1" t="s">
        <v>0</v>
      </c>
      <c r="B1">
        <v>28.96</v>
      </c>
      <c r="C1">
        <f>B1*10.764</f>
        <v>311.72543999999999</v>
      </c>
      <c r="D1">
        <v>301</v>
      </c>
      <c r="F1" t="s">
        <v>0</v>
      </c>
      <c r="G1">
        <v>312</v>
      </c>
      <c r="L1">
        <v>30250</v>
      </c>
      <c r="N1">
        <v>312</v>
      </c>
      <c r="P1" s="1">
        <v>139830</v>
      </c>
      <c r="Q1" s="4">
        <f>P1/100*110</f>
        <v>153813</v>
      </c>
    </row>
    <row r="2" spans="1:17" x14ac:dyDescent="0.25">
      <c r="F2" t="s">
        <v>3</v>
      </c>
      <c r="G2" s="1">
        <v>16000</v>
      </c>
      <c r="L2">
        <f>L1/100*115</f>
        <v>34787.5</v>
      </c>
      <c r="N2">
        <f>N1*1.1</f>
        <v>343.20000000000005</v>
      </c>
      <c r="P2" s="6"/>
      <c r="Q2" s="4">
        <f>Q1/10.764</f>
        <v>14289.576365663323</v>
      </c>
    </row>
    <row r="3" spans="1:17" x14ac:dyDescent="0.25">
      <c r="F3" t="s">
        <v>4</v>
      </c>
      <c r="G3" s="1">
        <f>G2*G1</f>
        <v>4992000</v>
      </c>
      <c r="H3" s="4"/>
      <c r="L3">
        <f>L2/10.764</f>
        <v>3231.8376068376069</v>
      </c>
      <c r="N3">
        <v>343</v>
      </c>
      <c r="P3" s="1"/>
      <c r="Q3">
        <v>14290</v>
      </c>
    </row>
    <row r="4" spans="1:17" x14ac:dyDescent="0.25">
      <c r="A4">
        <v>3616000</v>
      </c>
      <c r="B4">
        <f>A4/312</f>
        <v>11589.74358974359</v>
      </c>
      <c r="G4" s="1"/>
      <c r="K4" s="1"/>
      <c r="L4" s="4"/>
      <c r="Q4">
        <f>Q3*343</f>
        <v>4901470</v>
      </c>
    </row>
    <row r="5" spans="1:17" x14ac:dyDescent="0.25">
      <c r="F5" t="s">
        <v>5</v>
      </c>
      <c r="G5" s="1">
        <f>343*3000</f>
        <v>1029000</v>
      </c>
      <c r="K5" s="1"/>
      <c r="L5">
        <v>16000</v>
      </c>
    </row>
    <row r="6" spans="1:17" x14ac:dyDescent="0.25">
      <c r="A6">
        <v>3800000</v>
      </c>
      <c r="B6">
        <f>A6/312</f>
        <v>12179.48717948718</v>
      </c>
      <c r="G6" s="1"/>
      <c r="K6" s="1"/>
      <c r="L6">
        <v>3000</v>
      </c>
    </row>
    <row r="7" spans="1:17" x14ac:dyDescent="0.25">
      <c r="F7" t="s">
        <v>6</v>
      </c>
      <c r="G7" s="1">
        <f>331*12991</f>
        <v>4300021</v>
      </c>
      <c r="L7">
        <f>L5-L6</f>
        <v>13000</v>
      </c>
    </row>
    <row r="8" spans="1:17" x14ac:dyDescent="0.25">
      <c r="G8" s="1"/>
    </row>
    <row r="9" spans="1:17" x14ac:dyDescent="0.25">
      <c r="F9" t="s">
        <v>7</v>
      </c>
      <c r="G9" s="5">
        <f>G3*0.03/12</f>
        <v>12480</v>
      </c>
    </row>
    <row r="11" spans="1:17" x14ac:dyDescent="0.25">
      <c r="G11" s="4">
        <f>G3/343</f>
        <v>14553.935860058309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C119"/>
  <sheetViews>
    <sheetView zoomScale="10" zoomScaleNormal="10" workbookViewId="0">
      <selection activeCell="EV142" sqref="EV142"/>
    </sheetView>
  </sheetViews>
  <sheetFormatPr defaultRowHeight="15" x14ac:dyDescent="0.25"/>
  <sheetData>
    <row r="1" spans="1:1" ht="30" x14ac:dyDescent="0.25">
      <c r="A1" s="2" t="s">
        <v>1</v>
      </c>
    </row>
    <row r="3" spans="1:1" ht="51" x14ac:dyDescent="0.25">
      <c r="A3" s="3" t="s">
        <v>2</v>
      </c>
    </row>
    <row r="116" spans="29:29" x14ac:dyDescent="0.25">
      <c r="AC116">
        <v>8000000</v>
      </c>
    </row>
    <row r="117" spans="29:29" x14ac:dyDescent="0.25">
      <c r="AC117">
        <v>383</v>
      </c>
    </row>
    <row r="118" spans="29:29" x14ac:dyDescent="0.25">
      <c r="AC118">
        <f>AC116/AC117</f>
        <v>20887.728459530026</v>
      </c>
    </row>
    <row r="119" spans="29:29" x14ac:dyDescent="0.25">
      <c r="AC119">
        <f>AC118/1.2</f>
        <v>17406.440382941688</v>
      </c>
    </row>
  </sheetData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Sheet1</vt:lpstr>
      <vt:lpstr>Sheet2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2023-09-21T17:10:40Z</dcterms:modified>
</cp:coreProperties>
</file>