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Borivali (West)_Nainesh Navnitbhai Jadhav\"/>
    </mc:Choice>
  </mc:AlternateContent>
  <xr:revisionPtr revIDLastSave="0" documentId="13_ncr:1_{EAD0058C-267F-4708-9033-5953577BF9E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N13" i="24" l="1"/>
  <c r="N20" i="24"/>
  <c r="N19" i="24"/>
  <c r="N18" i="24"/>
  <c r="N17" i="24"/>
  <c r="N16" i="24"/>
  <c r="N15" i="24"/>
  <c r="N14" i="24"/>
  <c r="N12" i="24"/>
  <c r="N11" i="24"/>
  <c r="G31" i="4"/>
  <c r="H29" i="4"/>
  <c r="C4" i="25"/>
  <c r="C5" i="25" s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12" i="4" l="1"/>
  <c r="G11" i="4"/>
  <c r="G33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8" i="25" l="1"/>
  <c r="C9" i="25"/>
  <c r="E9" i="25" s="1"/>
  <c r="G32" i="4"/>
  <c r="H31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<sst xmlns="http://schemas.openxmlformats.org/spreadsheetml/2006/main" count="136" uniqueCount="92">
  <si>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</si>
  <si>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</si>
  <si>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</si>
  <si>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</si>
  <si>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</si>
  <si>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</si>
  <si>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</si>
  <si>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</si>
  <si>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</si>
  <si>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</si>
  <si>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</si>
  <si>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</si>
  <si>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</si>
  <si>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</si>
  <si>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</si>
  <si>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</si>
  <si>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</si>
  <si>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</si>
  <si>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</si>
  <si>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</si>
  <si>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</si>
  <si>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</si>
  <si>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</si>
  <si>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</si>
  <si>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</si>
  <si>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</si>
  <si>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</si>
  <si>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</si>
  <si>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</si>
  <si>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</si>
  <si>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</si>
  <si>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</si>
  <si>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</si>
  <si>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</si>
  <si>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</si>
  <si>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</si>
  <si>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</si>
  <si>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</si>
  <si>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</si>
  <si>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</si>
  <si>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</si>
  <si>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</si>
  <si>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</si>
  <si>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</si>
  <si>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</si>
  <si>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</si>
  <si>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</si>
  <si>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</si>
  <si>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</si>
  <si>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</si>
  <si>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</si>
  <si>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</si>
  <si>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</si>
  <si>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</si>
  <si>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</si>
  <si>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</si>
  <si>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</si>
  <si>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</si>
  <si>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</si>
  <si>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</si>
  <si>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</si>
  <si>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</si>
  <si>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</si>
  <si>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</si>
  <si>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</si>
  <si>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</si>
  <si>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</si>
  <si>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</si>
  <si>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</si>
  <si>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</si>
  <si>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</si>
  <si>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</si>
  <si>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</si>
  <si>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</si>
  <si>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</si>
  <si>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</si>
  <si>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</si>
  <si>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</si>
  <si>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</si>
  <si>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</si>
  <si>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</si>
  <si>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</si>
  <si>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</si>
  <si>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IGR-31.01.23</t>
  </si>
  <si>
    <t>IGR-08.08.23</t>
  </si>
  <si>
    <t>IGR-13.01.23</t>
  </si>
  <si>
    <t>IGR-24.03.23</t>
  </si>
  <si>
    <t>28.08.2023</t>
  </si>
  <si>
    <t>ACA</t>
  </si>
  <si>
    <t>RERA CA</t>
  </si>
  <si>
    <t>AGR - 2021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</si>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</sst>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CB6B1-8E3A-BCBC-39D0-8CC0B0AA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211962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AD380A-15E9-4452-E3CB-C027B151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80762" cy="8888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573281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D2B450-CC91-0ECE-3FA2-57E7C25C3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65281" cy="87737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77792-E7AA-1AD3-57CB-018A284C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1E195-0601-B05D-9F14-AFDF31A0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4293E-8C54-E470-4903-3B7BA69B0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BC34A-50AB-1661-7561-BCEC5D22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0E21D-F3CF-F484-362E-D22A9874C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8A23E4-9187-1768-5150-C0F37E10E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46</xdr:row>
      <xdr:rowOff>86960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A3F0B9-B02B-1A92-273E-3867D3C98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9C524C-AB6F-EB9E-26FF-7B7F7823C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9050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116698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623A1-F719-3EFD-F622-2794C93EF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85498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133860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13386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147246</v>
      </c>
      <c r="D5" s="63" t="s">
        <v>62</v>
      </c>
      <c r="E5" s="64">
        <f>C5/10.764</f>
        <v>13679.48717948718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117846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117846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147246</v>
      </c>
      <c r="D9" s="63" t="s">
        <v>62</v>
      </c>
      <c r="E9" s="64">
        <f>C9/10.764</f>
        <v>13679.48717948718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E7C81-E28F-4160-96B7-798AE8870C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30A49-A4C2-426C-9EB4-B6936939686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E1" workbookViewId="0">
      <selection activeCell="T29" sqref="T2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4.78</v>
      </c>
      <c r="M5" s="46">
        <v>7.43</v>
      </c>
      <c r="N5" s="46">
        <f t="shared" ref="N5:N20" si="6">L5*M5</f>
        <v>35.5154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10.1</v>
      </c>
      <c r="M6" s="46">
        <v>7</v>
      </c>
      <c r="N6" s="46">
        <f t="shared" si="6"/>
        <v>70.7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7.54</v>
      </c>
      <c r="M7" s="46">
        <v>3.99</v>
      </c>
      <c r="N7" s="46">
        <f t="shared" si="6"/>
        <v>30.084600000000002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4.6100000000000003</v>
      </c>
      <c r="M8" s="46">
        <v>3.47</v>
      </c>
      <c r="N8" s="46">
        <f t="shared" si="6"/>
        <v>15.996700000000002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12.58</v>
      </c>
      <c r="M9" s="46">
        <v>9.27</v>
      </c>
      <c r="N9" s="46">
        <f t="shared" si="6"/>
        <v>116.61659999999999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15.54</v>
      </c>
      <c r="M10" s="46">
        <v>2.97</v>
      </c>
      <c r="N10" s="46">
        <f t="shared" si="6"/>
        <v>46.153800000000004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9.9</v>
      </c>
      <c r="M11" s="46">
        <v>6.63</v>
      </c>
      <c r="N11" s="46">
        <f t="shared" si="6"/>
        <v>65.637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22.76</v>
      </c>
      <c r="M12" s="46">
        <v>10.050000000000001</v>
      </c>
      <c r="N12" s="46">
        <f t="shared" si="6"/>
        <v>228.73800000000003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>
        <f>SUM(N5:N12)</f>
        <v>609.44209999999998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46">
        <f t="shared" si="6"/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>
        <f t="shared" si="6"/>
        <v>0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>
        <f t="shared" si="6"/>
        <v>0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 t="shared" si="6"/>
        <v>0</v>
      </c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>
        <f t="shared" si="6"/>
        <v>0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22000</v>
      </c>
      <c r="D3" s="24" t="s">
        <v>75</v>
      </c>
      <c r="E3" s="6" t="s">
        <v>88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19000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19000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692</v>
      </c>
      <c r="D18" s="26"/>
      <c r="F18" s="19"/>
    </row>
    <row r="19" spans="1:6" x14ac:dyDescent="0.25">
      <c r="A19" s="16" t="s">
        <v>73</v>
      </c>
      <c r="B19" s="6"/>
      <c r="C19" s="32">
        <f>C18*C16</f>
        <v>15224000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13701600</v>
      </c>
      <c r="D20" s="32"/>
      <c r="F20" s="19"/>
    </row>
    <row r="21" spans="1:6" x14ac:dyDescent="0.25">
      <c r="A21" s="16" t="s">
        <v>25</v>
      </c>
      <c r="C21" s="35">
        <f>C19*80%</f>
        <v>12179200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2076000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38060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23" sqref="S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</v>
      </c>
      <c r="C2" s="4">
        <f t="shared" ref="C2:C16" si="1">B2*1.2</f>
        <v>549.6</v>
      </c>
      <c r="D2" s="4">
        <f t="shared" ref="D2:D16" si="2">C2*1.2</f>
        <v>659.52</v>
      </c>
      <c r="E2" s="5">
        <f t="shared" ref="E2:E16" si="3">R2</f>
        <v>10076000</v>
      </c>
      <c r="F2" s="77">
        <f t="shared" ref="F2:F15" si="4">ROUND((E2/B2),0)</f>
        <v>22000</v>
      </c>
      <c r="G2" s="77">
        <f t="shared" ref="G2:G15" si="5">ROUND((E2/C2),0)</f>
        <v>18333</v>
      </c>
      <c r="H2" s="77">
        <f t="shared" ref="H2:H15" si="6">ROUND((E2/D2),0)</f>
        <v>15278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458</v>
      </c>
      <c r="R2" s="78">
        <v>10076000</v>
      </c>
      <c r="S2" s="78" t="s">
        <v>83</v>
      </c>
    </row>
    <row r="3" spans="1:19" x14ac:dyDescent="0.25">
      <c r="A3" s="4">
        <v>2</v>
      </c>
      <c r="B3" s="4">
        <f t="shared" si="0"/>
        <v>458</v>
      </c>
      <c r="C3" s="4">
        <f t="shared" si="1"/>
        <v>549.6</v>
      </c>
      <c r="D3" s="4">
        <f t="shared" si="2"/>
        <v>659.52</v>
      </c>
      <c r="E3" s="5">
        <f t="shared" si="3"/>
        <v>10076000</v>
      </c>
      <c r="F3" s="4">
        <f t="shared" si="4"/>
        <v>22000</v>
      </c>
      <c r="G3" s="4">
        <f t="shared" si="5"/>
        <v>18333</v>
      </c>
      <c r="H3" s="4">
        <f t="shared" si="6"/>
        <v>15278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458</v>
      </c>
      <c r="R3" s="2">
        <v>10076000</v>
      </c>
      <c r="S3" s="2" t="s">
        <v>83</v>
      </c>
    </row>
    <row r="4" spans="1:19" x14ac:dyDescent="0.25">
      <c r="A4" s="4">
        <v>3</v>
      </c>
      <c r="B4" s="4">
        <f t="shared" si="0"/>
        <v>731</v>
      </c>
      <c r="C4" s="4">
        <f t="shared" si="1"/>
        <v>877.19999999999993</v>
      </c>
      <c r="D4" s="4">
        <f t="shared" si="2"/>
        <v>1052.6399999999999</v>
      </c>
      <c r="E4" s="5">
        <f t="shared" si="3"/>
        <v>17100000</v>
      </c>
      <c r="F4" s="4">
        <f t="shared" si="4"/>
        <v>23393</v>
      </c>
      <c r="G4" s="4">
        <f t="shared" si="5"/>
        <v>19494</v>
      </c>
      <c r="H4" s="4">
        <f t="shared" si="6"/>
        <v>16245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731</v>
      </c>
      <c r="R4" s="2">
        <v>17100000</v>
      </c>
      <c r="S4" s="2" t="s">
        <v>84</v>
      </c>
    </row>
    <row r="5" spans="1:19" x14ac:dyDescent="0.25">
      <c r="A5" s="4">
        <v>4</v>
      </c>
      <c r="B5" s="4">
        <f t="shared" si="0"/>
        <v>575</v>
      </c>
      <c r="C5" s="4">
        <f t="shared" si="1"/>
        <v>690</v>
      </c>
      <c r="D5" s="4">
        <f t="shared" si="2"/>
        <v>828</v>
      </c>
      <c r="E5" s="5">
        <f t="shared" si="3"/>
        <v>10500000</v>
      </c>
      <c r="F5" s="4">
        <f t="shared" si="4"/>
        <v>18261</v>
      </c>
      <c r="G5" s="4">
        <f t="shared" si="5"/>
        <v>15217</v>
      </c>
      <c r="H5" s="4">
        <f t="shared" si="6"/>
        <v>12681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575</v>
      </c>
      <c r="R5" s="2">
        <v>10500000</v>
      </c>
      <c r="S5" s="2" t="s">
        <v>85</v>
      </c>
    </row>
    <row r="6" spans="1:19" x14ac:dyDescent="0.25">
      <c r="A6" s="4">
        <v>5</v>
      </c>
      <c r="B6" s="4">
        <f t="shared" si="0"/>
        <v>671</v>
      </c>
      <c r="C6" s="4">
        <f t="shared" si="1"/>
        <v>805.19999999999993</v>
      </c>
      <c r="D6" s="4">
        <f t="shared" si="2"/>
        <v>966.2399999999999</v>
      </c>
      <c r="E6" s="5">
        <f t="shared" si="3"/>
        <v>13700000</v>
      </c>
      <c r="F6" s="4">
        <f t="shared" si="4"/>
        <v>20417</v>
      </c>
      <c r="G6" s="4">
        <f t="shared" si="5"/>
        <v>17014</v>
      </c>
      <c r="H6" s="4">
        <f t="shared" si="6"/>
        <v>14179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671</v>
      </c>
      <c r="R6" s="2">
        <v>13700000</v>
      </c>
      <c r="S6" s="2" t="s">
        <v>86</v>
      </c>
    </row>
    <row r="7" spans="1:19" x14ac:dyDescent="0.25">
      <c r="A7" s="4">
        <v>6</v>
      </c>
      <c r="B7" s="4">
        <f t="shared" si="0"/>
        <v>669</v>
      </c>
      <c r="C7" s="4">
        <f t="shared" si="1"/>
        <v>802.8</v>
      </c>
      <c r="D7" s="4">
        <f t="shared" si="2"/>
        <v>963.3599999999999</v>
      </c>
      <c r="E7" s="5">
        <f t="shared" si="3"/>
        <v>14000000</v>
      </c>
      <c r="F7" s="77">
        <f t="shared" si="4"/>
        <v>20927</v>
      </c>
      <c r="G7" s="77">
        <f t="shared" si="5"/>
        <v>17439</v>
      </c>
      <c r="H7" s="77">
        <f t="shared" si="6"/>
        <v>14532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669</v>
      </c>
      <c r="R7" s="78">
        <v>14000000</v>
      </c>
      <c r="S7" s="78" t="s">
        <v>86</v>
      </c>
    </row>
    <row r="8" spans="1:19" x14ac:dyDescent="0.25">
      <c r="A8" s="4">
        <v>7</v>
      </c>
      <c r="B8" s="4">
        <f t="shared" si="0"/>
        <v>692</v>
      </c>
      <c r="C8" s="4">
        <f t="shared" si="1"/>
        <v>830.4</v>
      </c>
      <c r="D8" s="4">
        <f t="shared" si="2"/>
        <v>996.4799999999999</v>
      </c>
      <c r="E8" s="5">
        <f t="shared" si="3"/>
        <v>24200000</v>
      </c>
      <c r="F8" s="80">
        <f t="shared" si="4"/>
        <v>34971</v>
      </c>
      <c r="G8" s="80">
        <f t="shared" si="5"/>
        <v>29143</v>
      </c>
      <c r="H8" s="80">
        <f t="shared" si="6"/>
        <v>24285</v>
      </c>
      <c r="I8" s="80">
        <f t="shared" si="7"/>
        <v>0</v>
      </c>
      <c r="J8" s="80">
        <f t="shared" si="8"/>
        <v>0</v>
      </c>
      <c r="K8" s="81"/>
      <c r="L8" s="81"/>
      <c r="M8" s="81"/>
      <c r="N8" s="81"/>
      <c r="O8" s="81">
        <v>0</v>
      </c>
      <c r="P8" s="81">
        <f t="shared" si="9"/>
        <v>0</v>
      </c>
      <c r="Q8" s="81">
        <v>692</v>
      </c>
      <c r="R8" s="82">
        <v>24200000</v>
      </c>
      <c r="S8" s="2"/>
    </row>
    <row r="9" spans="1:19" x14ac:dyDescent="0.25">
      <c r="A9" s="4">
        <v>8</v>
      </c>
      <c r="B9" s="4">
        <f t="shared" si="0"/>
        <v>920</v>
      </c>
      <c r="C9" s="4">
        <f t="shared" si="1"/>
        <v>1104</v>
      </c>
      <c r="D9" s="4">
        <f t="shared" si="2"/>
        <v>1324.8</v>
      </c>
      <c r="E9" s="5">
        <f t="shared" si="3"/>
        <v>23000000</v>
      </c>
      <c r="F9" s="77">
        <f t="shared" si="4"/>
        <v>25000</v>
      </c>
      <c r="G9" s="77">
        <f t="shared" si="5"/>
        <v>20833</v>
      </c>
      <c r="H9" s="77">
        <f t="shared" si="6"/>
        <v>17361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920</v>
      </c>
      <c r="R9" s="78">
        <v>23000000</v>
      </c>
      <c r="S9" s="2"/>
    </row>
    <row r="10" spans="1:19" x14ac:dyDescent="0.25">
      <c r="A10" s="4">
        <v>9</v>
      </c>
      <c r="B10" s="4">
        <f t="shared" si="0"/>
        <v>692</v>
      </c>
      <c r="C10" s="4">
        <f t="shared" si="1"/>
        <v>830.4</v>
      </c>
      <c r="D10" s="4">
        <f t="shared" si="2"/>
        <v>996.4799999999999</v>
      </c>
      <c r="E10" s="5">
        <f t="shared" si="3"/>
        <v>24200000</v>
      </c>
      <c r="F10" s="80">
        <f t="shared" si="4"/>
        <v>34971</v>
      </c>
      <c r="G10" s="80">
        <f t="shared" si="5"/>
        <v>29143</v>
      </c>
      <c r="H10" s="80">
        <f t="shared" si="6"/>
        <v>24285</v>
      </c>
      <c r="I10" s="80">
        <f t="shared" si="7"/>
        <v>0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f t="shared" si="9"/>
        <v>0</v>
      </c>
      <c r="Q10" s="81">
        <v>692</v>
      </c>
      <c r="R10" s="82">
        <v>24200000</v>
      </c>
      <c r="S10" s="2"/>
    </row>
    <row r="11" spans="1:19" x14ac:dyDescent="0.25">
      <c r="A11" s="4">
        <v>10</v>
      </c>
      <c r="B11" s="4">
        <f t="shared" si="0"/>
        <v>671</v>
      </c>
      <c r="C11" s="4">
        <f t="shared" si="1"/>
        <v>805.19999999999993</v>
      </c>
      <c r="D11" s="4">
        <f t="shared" si="2"/>
        <v>966.2399999999999</v>
      </c>
      <c r="E11" s="5">
        <f t="shared" si="3"/>
        <v>23500000</v>
      </c>
      <c r="F11" s="80">
        <f t="shared" si="4"/>
        <v>35022</v>
      </c>
      <c r="G11" s="80">
        <f t="shared" si="5"/>
        <v>29185</v>
      </c>
      <c r="H11" s="80">
        <f t="shared" si="6"/>
        <v>24321</v>
      </c>
      <c r="I11" s="80">
        <f t="shared" si="7"/>
        <v>0</v>
      </c>
      <c r="J11" s="80">
        <f t="shared" si="8"/>
        <v>0</v>
      </c>
      <c r="K11" s="81"/>
      <c r="L11" s="81"/>
      <c r="M11" s="81"/>
      <c r="N11" s="81"/>
      <c r="O11" s="81">
        <v>0</v>
      </c>
      <c r="P11" s="81">
        <f t="shared" ref="P11:P15" si="10">O11/1.2</f>
        <v>0</v>
      </c>
      <c r="Q11" s="81">
        <v>671</v>
      </c>
      <c r="R11" s="82">
        <v>23500000</v>
      </c>
      <c r="S11" s="2"/>
    </row>
    <row r="12" spans="1:19" x14ac:dyDescent="0.25">
      <c r="A12" s="4">
        <v>11</v>
      </c>
      <c r="B12" s="4">
        <f t="shared" si="0"/>
        <v>638.88888888888903</v>
      </c>
      <c r="C12" s="4">
        <f t="shared" si="1"/>
        <v>766.66666666666686</v>
      </c>
      <c r="D12" s="4">
        <f t="shared" si="2"/>
        <v>920.00000000000023</v>
      </c>
      <c r="E12" s="5">
        <f t="shared" si="3"/>
        <v>22400000</v>
      </c>
      <c r="F12" s="77">
        <f t="shared" si="4"/>
        <v>35061</v>
      </c>
      <c r="G12" s="77">
        <f t="shared" si="5"/>
        <v>29217</v>
      </c>
      <c r="H12" s="77">
        <f t="shared" si="6"/>
        <v>24348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920</v>
      </c>
      <c r="P12" s="7">
        <f t="shared" si="10"/>
        <v>766.66666666666674</v>
      </c>
      <c r="Q12" s="7">
        <f t="shared" ref="Q12:Q15" si="11">P12/1.2</f>
        <v>638.88888888888903</v>
      </c>
      <c r="R12" s="78">
        <v>22400000</v>
      </c>
      <c r="S12" s="2"/>
    </row>
    <row r="13" spans="1:19" x14ac:dyDescent="0.25">
      <c r="A13" s="4">
        <v>12</v>
      </c>
      <c r="B13" s="4">
        <f t="shared" si="0"/>
        <v>692</v>
      </c>
      <c r="C13" s="4">
        <f t="shared" si="1"/>
        <v>830.4</v>
      </c>
      <c r="D13" s="4">
        <f t="shared" si="2"/>
        <v>996.4799999999999</v>
      </c>
      <c r="E13" s="5">
        <f t="shared" si="3"/>
        <v>24200000</v>
      </c>
      <c r="F13" s="80">
        <f t="shared" si="4"/>
        <v>34971</v>
      </c>
      <c r="G13" s="80">
        <f t="shared" si="5"/>
        <v>29143</v>
      </c>
      <c r="H13" s="80">
        <f t="shared" si="6"/>
        <v>24285</v>
      </c>
      <c r="I13" s="80">
        <f t="shared" si="7"/>
        <v>0</v>
      </c>
      <c r="J13" s="80">
        <f t="shared" si="8"/>
        <v>0</v>
      </c>
      <c r="K13" s="81"/>
      <c r="L13" s="81"/>
      <c r="M13" s="81"/>
      <c r="N13" s="81"/>
      <c r="O13" s="81">
        <v>0</v>
      </c>
      <c r="P13" s="81">
        <f t="shared" si="10"/>
        <v>0</v>
      </c>
      <c r="Q13" s="81">
        <v>692</v>
      </c>
      <c r="R13" s="82">
        <v>24200000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91</v>
      </c>
      <c r="G27" s="57">
        <v>692</v>
      </c>
    </row>
    <row r="28" spans="1:19" s="10" customFormat="1" x14ac:dyDescent="0.25">
      <c r="C28" s="72" t="s">
        <v>74</v>
      </c>
      <c r="D28" s="72" t="s">
        <v>87</v>
      </c>
      <c r="F28" s="57" t="s">
        <v>89</v>
      </c>
      <c r="G28" s="57">
        <v>692</v>
      </c>
    </row>
    <row r="29" spans="1:19" s="10" customFormat="1" x14ac:dyDescent="0.25">
      <c r="C29" s="72" t="s">
        <v>1</v>
      </c>
      <c r="D29" s="72">
        <v>11000000</v>
      </c>
      <c r="F29" s="57" t="s">
        <v>71</v>
      </c>
      <c r="G29" s="57">
        <v>761</v>
      </c>
      <c r="H29" s="10">
        <f>G29/G28</f>
        <v>1.0997109826589595</v>
      </c>
    </row>
    <row r="30" spans="1:19" s="10" customFormat="1" x14ac:dyDescent="0.25">
      <c r="F30" s="57" t="s">
        <v>72</v>
      </c>
      <c r="G30" s="57">
        <v>22000</v>
      </c>
    </row>
    <row r="31" spans="1:19" s="10" customFormat="1" x14ac:dyDescent="0.25">
      <c r="C31" s="75" t="s">
        <v>90</v>
      </c>
      <c r="D31" s="75"/>
      <c r="F31" s="75" t="s">
        <v>73</v>
      </c>
      <c r="G31" s="75">
        <f>G28*G30</f>
        <v>15224000</v>
      </c>
      <c r="H31" s="10">
        <f>G31/D29</f>
        <v>1.3839999999999999</v>
      </c>
    </row>
    <row r="32" spans="1:19" s="10" customFormat="1" x14ac:dyDescent="0.25">
      <c r="C32" s="75" t="s">
        <v>73</v>
      </c>
      <c r="D32" s="75">
        <v>10380000</v>
      </c>
      <c r="F32" s="75" t="s">
        <v>24</v>
      </c>
      <c r="G32" s="75">
        <f>G31*90%</f>
        <v>13701600</v>
      </c>
    </row>
    <row r="33" spans="3:7" s="10" customFormat="1" x14ac:dyDescent="0.25">
      <c r="C33" s="75"/>
      <c r="D33" s="75"/>
      <c r="F33" s="75" t="s">
        <v>25</v>
      </c>
      <c r="G33" s="75">
        <f>G31*80%</f>
        <v>12179200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2023-09-16T12:37:49Z</dcterms:modified>
</cp:coreProperties>
</file>