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meer Shamrao Nikam\"/>
    </mc:Choice>
  </mc:AlternateContent>
  <xr:revisionPtr revIDLastSave="0" documentId="13_ncr:1_{2405F6E8-ABDA-426D-973F-C067212BDFE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3" i="4" l="1"/>
  <c r="H21" i="4"/>
  <c r="F19" i="4" s="1"/>
  <c r="I20" i="4"/>
  <c r="I19" i="4"/>
  <c r="F18" i="4"/>
  <c r="I18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<sst xmlns="http://schemas.openxmlformats.org/spreadsheetml/2006/main" count="31" uniqueCount="24">
  <si>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</si>
  <si>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</si>
  <si>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</si>
  <si>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</si>
  <si>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</si>
  <si>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</si>
  <si>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</si>
  <si>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</si>
  <si>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</si>
  <si>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</si>
  <si>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</si>
  <si>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</si>
  <si>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</si>
  <si>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408, 4 floor, subhas residency, wing C &amp; D, tiwala east</t>
  </si>
  <si>
    <t>ca</t>
  </si>
  <si>
    <t>rate</t>
  </si>
  <si>
    <t>agreemetn  - 25,55,343/-</t>
  </si>
  <si>
    <t>cost sheet - 28,00,324/-</t>
  </si>
  <si>
    <t>fmv</t>
  </si>
  <si>
    <t>ls - 29 lakhs</t>
  </si>
  <si>
    <t>bua</t>
  </si>
  <si>
    <t>excl. Area</t>
  </si>
  <si>
    <t>balcony</t>
  </si>
  <si>
    <t>subhas residency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</si>
</sst>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43D1E7-1486-4091-8EB0-0F97B66BA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D361DB-117D-4AF8-B00D-9D2128679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E430BE-1DDD-407E-86BC-01FE0D33A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6AF8C-0D56-4374-BF8E-57EE18A79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22D39D-5DF3-4575-9485-DC17A935D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zoomScaleNormal="100" workbookViewId="0">
      <selection activeCell="J24" sqref="J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380</v>
      </c>
      <c r="C2" s="4">
        <f>B2*1.2</f>
        <v>456</v>
      </c>
      <c r="D2" s="4">
        <f t="shared" ref="D2:D13" si="2">C2*1.2</f>
        <v>547.19999999999993</v>
      </c>
      <c r="E2" s="5">
        <f t="shared" ref="E2:E13" si="3">R2</f>
        <v>2700000</v>
      </c>
      <c r="F2" s="10">
        <f t="shared" ref="F2:F13" si="4">ROUND((E2/B2),0)</f>
        <v>7105</v>
      </c>
      <c r="G2" s="10">
        <f t="shared" ref="G2:G13" si="5">ROUND((E2/C2),0)</f>
        <v>5921</v>
      </c>
      <c r="H2" s="10">
        <f t="shared" ref="H2:H13" si="6">ROUND((E2/D2),0)</f>
        <v>4934</v>
      </c>
      <c r="I2" s="4" t="e">
        <f>#REF!</f>
        <v>#REF!</v>
      </c>
      <c r="J2" s="4" t="str">
        <f t="shared" ref="J2:J13" si="7">S2</f>
        <v>subhas residency</v>
      </c>
      <c r="O2">
        <v>0</v>
      </c>
      <c r="P2">
        <f t="shared" ref="P2:P12" si="8">O2/1.2</f>
        <v>0</v>
      </c>
      <c r="Q2">
        <v>380</v>
      </c>
      <c r="R2" s="2">
        <v>2700000</v>
      </c>
      <c r="S2" s="8" t="s">
        <v>23</v>
      </c>
      <c r="T2" s="8"/>
    </row>
    <row r="3" spans="1:20" x14ac:dyDescent="0.25">
      <c r="A3" s="4">
        <f t="shared" si="0"/>
        <v>0</v>
      </c>
      <c r="B3" s="4">
        <f t="shared" si="1"/>
        <v>380</v>
      </c>
      <c r="C3" s="4">
        <f t="shared" ref="C3:C15" si="9">B3*1.2</f>
        <v>456</v>
      </c>
      <c r="D3" s="4">
        <f t="shared" si="2"/>
        <v>547.19999999999993</v>
      </c>
      <c r="E3" s="5">
        <f t="shared" si="3"/>
        <v>2900000</v>
      </c>
      <c r="F3" s="10">
        <f t="shared" si="4"/>
        <v>7632</v>
      </c>
      <c r="G3" s="10">
        <f t="shared" si="5"/>
        <v>6360</v>
      </c>
      <c r="H3" s="10">
        <f t="shared" si="6"/>
        <v>5300</v>
      </c>
      <c r="I3" s="4" t="e">
        <f>#REF!</f>
        <v>#REF!</v>
      </c>
      <c r="J3" s="4" t="str">
        <f t="shared" si="7"/>
        <v>subhas residency</v>
      </c>
      <c r="O3">
        <v>0</v>
      </c>
      <c r="P3">
        <f t="shared" si="8"/>
        <v>0</v>
      </c>
      <c r="Q3">
        <v>380</v>
      </c>
      <c r="R3" s="2">
        <v>2900000</v>
      </c>
      <c r="S3" s="8" t="s">
        <v>23</v>
      </c>
      <c r="T3" s="8"/>
    </row>
    <row r="4" spans="1:20" x14ac:dyDescent="0.25">
      <c r="A4" s="4">
        <f t="shared" si="0"/>
        <v>0</v>
      </c>
      <c r="B4" s="4">
        <f t="shared" si="1"/>
        <v>316</v>
      </c>
      <c r="C4" s="4">
        <f t="shared" si="9"/>
        <v>379.2</v>
      </c>
      <c r="D4" s="4">
        <f t="shared" si="2"/>
        <v>455.03999999999996</v>
      </c>
      <c r="E4" s="5">
        <f t="shared" si="3"/>
        <v>2424000</v>
      </c>
      <c r="F4" s="10">
        <f t="shared" si="4"/>
        <v>7671</v>
      </c>
      <c r="G4" s="10">
        <f t="shared" si="5"/>
        <v>6392</v>
      </c>
      <c r="H4" s="10">
        <f t="shared" si="6"/>
        <v>5327</v>
      </c>
      <c r="I4" s="4" t="e">
        <f>#REF!</f>
        <v>#REF!</v>
      </c>
      <c r="J4" s="4" t="str">
        <f t="shared" si="7"/>
        <v>subhas residency</v>
      </c>
      <c r="O4">
        <v>0</v>
      </c>
      <c r="P4">
        <f t="shared" si="8"/>
        <v>0</v>
      </c>
      <c r="Q4">
        <v>316</v>
      </c>
      <c r="R4" s="2">
        <v>2424000</v>
      </c>
      <c r="S4" s="8" t="s">
        <v>23</v>
      </c>
      <c r="T4" s="8"/>
    </row>
    <row r="5" spans="1:20" x14ac:dyDescent="0.25">
      <c r="A5" s="4">
        <f t="shared" si="0"/>
        <v>0</v>
      </c>
      <c r="B5" s="4">
        <f t="shared" si="1"/>
        <v>385</v>
      </c>
      <c r="C5" s="4">
        <f t="shared" si="9"/>
        <v>462</v>
      </c>
      <c r="D5" s="4">
        <f t="shared" si="2"/>
        <v>554.4</v>
      </c>
      <c r="E5" s="5">
        <f t="shared" si="3"/>
        <v>2750000</v>
      </c>
      <c r="F5" s="15">
        <f t="shared" si="4"/>
        <v>7143</v>
      </c>
      <c r="G5" s="15">
        <f t="shared" si="5"/>
        <v>5952</v>
      </c>
      <c r="H5" s="10">
        <f t="shared" si="6"/>
        <v>4960</v>
      </c>
      <c r="I5" s="4" t="e">
        <f>#REF!</f>
        <v>#REF!</v>
      </c>
      <c r="J5" s="4" t="str">
        <f t="shared" si="7"/>
        <v>subhas residency</v>
      </c>
      <c r="O5">
        <v>0</v>
      </c>
      <c r="P5">
        <f t="shared" si="8"/>
        <v>0</v>
      </c>
      <c r="Q5">
        <v>385</v>
      </c>
      <c r="R5" s="2">
        <v>2750000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382</v>
      </c>
      <c r="C6" s="4">
        <f t="shared" si="9"/>
        <v>458.4</v>
      </c>
      <c r="D6" s="4">
        <f t="shared" si="2"/>
        <v>550.07999999999993</v>
      </c>
      <c r="E6" s="5">
        <f t="shared" si="3"/>
        <v>2727000</v>
      </c>
      <c r="F6" s="15">
        <f t="shared" si="4"/>
        <v>7139</v>
      </c>
      <c r="G6" s="15">
        <f t="shared" si="5"/>
        <v>5949</v>
      </c>
      <c r="H6" s="10">
        <f t="shared" si="6"/>
        <v>4957</v>
      </c>
      <c r="I6" s="4" t="e">
        <f>#REF!</f>
        <v>#REF!</v>
      </c>
      <c r="J6" s="4" t="str">
        <f t="shared" si="7"/>
        <v>subhas residency</v>
      </c>
      <c r="O6">
        <v>0</v>
      </c>
      <c r="P6">
        <f t="shared" si="8"/>
        <v>0</v>
      </c>
      <c r="Q6">
        <v>382</v>
      </c>
      <c r="R6" s="2">
        <v>2727000</v>
      </c>
      <c r="S6" s="8" t="s">
        <v>23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2:Q12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G17" t="s">
        <v>13</v>
      </c>
    </row>
    <row r="18" spans="5:24" x14ac:dyDescent="0.25">
      <c r="E18" t="s">
        <v>20</v>
      </c>
      <c r="F18" s="7">
        <f>44.451*10.764</f>
        <v>478.47056399999997</v>
      </c>
      <c r="G18" t="s">
        <v>14</v>
      </c>
      <c r="H18">
        <v>380</v>
      </c>
      <c r="I18">
        <f>35.26*10.764</f>
        <v>379.53863999999993</v>
      </c>
    </row>
    <row r="19" spans="5:24" x14ac:dyDescent="0.25">
      <c r="F19" s="7">
        <f>F18/H21</f>
        <v>1.0974095504587156</v>
      </c>
      <c r="G19" t="s">
        <v>21</v>
      </c>
      <c r="H19">
        <v>38</v>
      </c>
      <c r="I19">
        <f>3.5*10.764</f>
        <v>37.673999999999999</v>
      </c>
    </row>
    <row r="20" spans="5:24" x14ac:dyDescent="0.25">
      <c r="G20" t="s">
        <v>22</v>
      </c>
      <c r="H20">
        <v>18</v>
      </c>
      <c r="I20">
        <f>1.65*10.764</f>
        <v>17.760599999999997</v>
      </c>
    </row>
    <row r="21" spans="5:24" x14ac:dyDescent="0.25">
      <c r="H21">
        <f>H20+H19+H18</f>
        <v>436</v>
      </c>
    </row>
    <row r="22" spans="5:24" x14ac:dyDescent="0.25">
      <c r="G22" t="s">
        <v>15</v>
      </c>
      <c r="H22">
        <v>6000</v>
      </c>
    </row>
    <row r="23" spans="5:24" x14ac:dyDescent="0.25">
      <c r="G23" t="s">
        <v>18</v>
      </c>
      <c r="H23">
        <f>H22*H21</f>
        <v>2616000</v>
      </c>
    </row>
    <row r="25" spans="5:24" x14ac:dyDescent="0.25">
      <c r="G25" s="6"/>
      <c r="H25" s="6"/>
    </row>
    <row r="26" spans="5:24" x14ac:dyDescent="0.25">
      <c r="G26" t="s">
        <v>16</v>
      </c>
    </row>
    <row r="27" spans="5:24" x14ac:dyDescent="0.25">
      <c r="G27" t="s">
        <v>17</v>
      </c>
      <c r="P27" s="11"/>
      <c r="Q27" s="11"/>
      <c r="R27" s="13"/>
      <c r="T27" s="11"/>
      <c r="U27" s="11"/>
      <c r="V27" s="11"/>
      <c r="W27" s="11"/>
      <c r="X27" s="11"/>
    </row>
    <row r="28" spans="5:24" x14ac:dyDescent="0.25">
      <c r="G28" t="s">
        <v>19</v>
      </c>
      <c r="P28" s="11"/>
      <c r="Q28" s="14"/>
      <c r="R28" s="14"/>
      <c r="T28" s="14"/>
      <c r="U28" s="14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2"/>
      <c r="T31" s="12"/>
      <c r="U31" s="12"/>
      <c r="V31" s="11"/>
      <c r="W31" s="11"/>
      <c r="X31" s="11"/>
    </row>
    <row r="32" spans="5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16:24" x14ac:dyDescent="0.25">
      <c r="Q37" s="11"/>
      <c r="R37" s="11"/>
    </row>
    <row r="38" spans="16:24" x14ac:dyDescent="0.25">
      <c r="Q38" s="11"/>
      <c r="R38" s="11"/>
      <c r="T38" s="6"/>
    </row>
    <row r="39" spans="16:24" x14ac:dyDescent="0.25">
      <c r="P39" s="11"/>
      <c r="Q39" s="11"/>
      <c r="R39" s="11"/>
      <c r="S39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2023-09-20T07:56:39Z</dcterms:modified>
</cp:coreProperties>
</file>