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E955D76-B216-46EC-B84B-6DEF652FEE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K10" i="5"/>
  <c r="K8" i="5"/>
  <c r="I30" i="5"/>
  <c r="J8" i="5"/>
  <c r="I8" i="5" l="1"/>
  <c r="I31" i="5"/>
  <c r="H31" i="5" l="1"/>
  <c r="L8" i="5"/>
  <c r="L9" i="5" s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L38" i="5" s="1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<sst xmlns="http://schemas.openxmlformats.org/spreadsheetml/2006/main" count="29" uniqueCount="29">
  <si>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</si>
  <si>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</si>
  <si>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</si>
  <si>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</si>
  <si>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</si>
  <si>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</si>
  <si>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</si>
  <si>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</si>
  <si>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</si>
  <si>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</si>
  <si>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</si>
  <si>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</si>
  <si>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</si>
  <si>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</si>
  <si>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</si>
  <si>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</si>
  <si>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</si>
  <si>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</si>
  <si>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</si>
  <si>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</si>
  <si>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</si>
  <si>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</si>
  <si>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</si>
  <si>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</si>
  <si>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</si>
  <si>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</si>
  <si>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 xml:space="preserve">                                                            </t>
  </si>
  <si>
    <t>Carpet area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</si>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</sst>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F97B9F-71F3-4AB3-BC66-571360EB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43</xdr:row>
      <xdr:rowOff>96407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5F14C3-4380-4721-A687-24835C3C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060862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CE9C0-FA16-4A0A-9D85-0C74B49B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1812" cy="8478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0</xdr:row>
      <xdr:rowOff>0</xdr:rowOff>
    </xdr:from>
    <xdr:to>
      <xdr:col>39</xdr:col>
      <xdr:colOff>11745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58F1F-C063-4975-B907-D4973945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0"/>
          <a:ext cx="15908970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H5" sqref="H5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2009</v>
      </c>
      <c r="C5" s="4"/>
      <c r="H5" t="s">
        <v>28</v>
      </c>
      <c r="I5" s="3">
        <v>2009</v>
      </c>
      <c r="J5" s="3">
        <v>2023</v>
      </c>
      <c r="K5" s="3">
        <f>J5-I5</f>
        <v>14</v>
      </c>
      <c r="L5" s="3">
        <f>K5-60</f>
        <v>-46</v>
      </c>
    </row>
    <row r="6" spans="1:12" ht="16.5" x14ac:dyDescent="0.3">
      <c r="A6" s="4" t="s">
        <v>5</v>
      </c>
      <c r="B6" s="4">
        <f>B4-B5</f>
        <v>14</v>
      </c>
      <c r="C6" s="4"/>
      <c r="I6" s="3"/>
      <c r="J6" s="3"/>
      <c r="K6" s="3"/>
    </row>
    <row r="7" spans="1:12" ht="16.5" x14ac:dyDescent="0.3">
      <c r="A7" s="4"/>
      <c r="B7" s="4">
        <f>B6-60</f>
        <v>-46</v>
      </c>
      <c r="C7" s="4"/>
      <c r="I7" s="3" t="s">
        <v>25</v>
      </c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270*2600</f>
        <v>702000</v>
      </c>
      <c r="C8" s="6"/>
      <c r="I8" s="3">
        <f>20.91*10.764</f>
        <v>225.07523999999998</v>
      </c>
      <c r="J8" s="3">
        <f>25.09*10.764</f>
        <v>270.06876</v>
      </c>
      <c r="K8" s="3">
        <f>J8*1.2</f>
        <v>324.08251200000001</v>
      </c>
      <c r="L8">
        <f>L7/100*105</f>
        <v>27951</v>
      </c>
    </row>
    <row r="9" spans="1:12" ht="16.5" x14ac:dyDescent="0.3">
      <c r="A9" s="4" t="s">
        <v>7</v>
      </c>
      <c r="B9" s="4"/>
      <c r="C9" s="4"/>
      <c r="I9" s="3"/>
      <c r="J9" s="3"/>
      <c r="K9" s="3">
        <v>11500</v>
      </c>
      <c r="L9">
        <f>L8/10.764</f>
        <v>2596.711259754738</v>
      </c>
    </row>
    <row r="10" spans="1:12" ht="16.5" x14ac:dyDescent="0.3">
      <c r="A10" s="4"/>
      <c r="B10" s="4"/>
      <c r="C10" s="4"/>
      <c r="I10" s="3"/>
      <c r="J10" s="3"/>
      <c r="K10" s="3">
        <f>K9*K8</f>
        <v>3726948.8880000003</v>
      </c>
    </row>
    <row r="11" spans="1:12" ht="16.5" x14ac:dyDescent="0.3">
      <c r="A11" s="4" t="s">
        <v>8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9</v>
      </c>
      <c r="B12" s="4">
        <f>B11*B6/60</f>
        <v>21</v>
      </c>
      <c r="C12" s="4"/>
    </row>
    <row r="13" spans="1:12" ht="16.5" x14ac:dyDescent="0.3">
      <c r="A13" s="4"/>
      <c r="B13" s="7">
        <f>B12%</f>
        <v>0.21</v>
      </c>
      <c r="C13" s="7"/>
    </row>
    <row r="14" spans="1:12" ht="16.5" x14ac:dyDescent="0.3">
      <c r="A14" s="4" t="s">
        <v>10</v>
      </c>
      <c r="B14" s="6">
        <f>ROUND((B8*B13),0)</f>
        <v>147420</v>
      </c>
      <c r="C14" s="6"/>
    </row>
    <row r="15" spans="1:12" ht="16.5" x14ac:dyDescent="0.3">
      <c r="A15" s="4" t="s">
        <v>27</v>
      </c>
      <c r="B15" s="6">
        <v>270</v>
      </c>
      <c r="C15" s="6"/>
    </row>
    <row r="16" spans="1:12" ht="16.5" x14ac:dyDescent="0.3">
      <c r="A16" s="4" t="s">
        <v>22</v>
      </c>
      <c r="B16" s="4">
        <v>14700</v>
      </c>
      <c r="C16" s="4"/>
    </row>
    <row r="17" spans="1:9" ht="16.5" x14ac:dyDescent="0.3">
      <c r="A17" s="4" t="s">
        <v>11</v>
      </c>
      <c r="B17" s="6">
        <f>B16*B15</f>
        <v>3969000</v>
      </c>
      <c r="C17" s="6"/>
      <c r="D17" s="1"/>
      <c r="I17" t="s">
        <v>24</v>
      </c>
    </row>
    <row r="18" spans="1:9" ht="16.5" x14ac:dyDescent="0.3">
      <c r="A18" s="10" t="s">
        <v>12</v>
      </c>
      <c r="B18" s="11">
        <f>B17-B14</f>
        <v>3821580</v>
      </c>
      <c r="C18" s="9"/>
      <c r="D18" s="1"/>
      <c r="G18" t="s">
        <v>26</v>
      </c>
      <c r="I18">
        <v>225</v>
      </c>
    </row>
    <row r="19" spans="1:9" ht="16.5" x14ac:dyDescent="0.3">
      <c r="A19" s="10" t="s">
        <v>13</v>
      </c>
      <c r="B19" s="11">
        <f>B18*0.9</f>
        <v>3439422</v>
      </c>
      <c r="C19" s="9"/>
    </row>
    <row r="20" spans="1:9" ht="16.5" x14ac:dyDescent="0.3">
      <c r="A20" s="10" t="s">
        <v>14</v>
      </c>
      <c r="B20" s="11">
        <f>B18*0.8</f>
        <v>3057264</v>
      </c>
      <c r="C20" s="9"/>
    </row>
    <row r="21" spans="1:9" ht="16.5" x14ac:dyDescent="0.3">
      <c r="A21" s="10" t="s">
        <v>15</v>
      </c>
      <c r="B21" s="11">
        <f>B18*0.03/12</f>
        <v>9553.9499999999989</v>
      </c>
      <c r="C21" s="9"/>
    </row>
    <row r="23" spans="1:9" x14ac:dyDescent="0.25">
      <c r="B23" s="1">
        <f>B18/270</f>
        <v>14154</v>
      </c>
    </row>
    <row r="24" spans="1:9" x14ac:dyDescent="0.25">
      <c r="B24" s="1"/>
    </row>
    <row r="28" spans="1:9" x14ac:dyDescent="0.25">
      <c r="E28" t="s">
        <v>17</v>
      </c>
    </row>
    <row r="29" spans="1:9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9" x14ac:dyDescent="0.25">
      <c r="D30" s="13">
        <v>408</v>
      </c>
      <c r="E30" s="14"/>
      <c r="F30" s="13">
        <v>7200000</v>
      </c>
      <c r="G30" s="13" t="e">
        <f t="shared" ref="G30:G36" si="0">F30/E30</f>
        <v>#DIV/0!</v>
      </c>
      <c r="H30" s="13">
        <f t="shared" ref="H30:H35" si="1">F30/D30</f>
        <v>17647.058823529413</v>
      </c>
      <c r="I30" s="3" t="e">
        <f>D30/E30</f>
        <v>#DIV/0!</v>
      </c>
    </row>
    <row r="31" spans="1:9" x14ac:dyDescent="0.25">
      <c r="D31" s="3">
        <v>380</v>
      </c>
      <c r="E31" s="12"/>
      <c r="F31" s="3">
        <v>4500000</v>
      </c>
      <c r="G31" s="3" t="e">
        <f t="shared" si="0"/>
        <v>#DIV/0!</v>
      </c>
      <c r="H31" s="3">
        <f>F31/D31</f>
        <v>11842.105263157895</v>
      </c>
      <c r="I31" s="3" t="e">
        <f>D31/E31</f>
        <v>#DIV/0!</v>
      </c>
    </row>
    <row r="32" spans="1:9" x14ac:dyDescent="0.25">
      <c r="D32" s="13">
        <v>270</v>
      </c>
      <c r="E32" s="14">
        <v>225</v>
      </c>
      <c r="F32" s="15">
        <v>3750000</v>
      </c>
      <c r="G32" s="13">
        <f t="shared" si="0"/>
        <v>16666.666666666668</v>
      </c>
      <c r="H32" s="13">
        <f t="shared" si="1"/>
        <v>13888.888888888889</v>
      </c>
      <c r="I32" s="3">
        <f>D32/E32</f>
        <v>1.2</v>
      </c>
    </row>
    <row r="33" spans="4:13" x14ac:dyDescent="0.25">
      <c r="D33" s="13">
        <v>275</v>
      </c>
      <c r="E33" s="14"/>
      <c r="F33" s="15">
        <v>3700000</v>
      </c>
      <c r="G33" s="13" t="e">
        <f t="shared" si="0"/>
        <v>#DIV/0!</v>
      </c>
      <c r="H33" s="13">
        <f t="shared" si="1"/>
        <v>13454.545454545454</v>
      </c>
      <c r="I33" s="3" t="e">
        <f>D33/E33</f>
        <v>#DIV/0!</v>
      </c>
    </row>
    <row r="34" spans="4:13" x14ac:dyDescent="0.25">
      <c r="D34" s="13"/>
      <c r="E34" s="13"/>
      <c r="F34" s="13"/>
      <c r="G34" s="13" t="e">
        <f t="shared" si="0"/>
        <v>#DIV/0!</v>
      </c>
      <c r="H34" s="13" t="e">
        <f t="shared" si="1"/>
        <v>#DIV/0!</v>
      </c>
      <c r="I34" s="3" t="e">
        <f>D34/E34</f>
        <v>#DIV/0!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2"/>
      <c r="F38" s="2"/>
      <c r="G38" s="3" t="e">
        <f t="shared" ref="G38:G43" si="2">F38/E38</f>
        <v>#DIV/0!</v>
      </c>
      <c r="H38">
        <v>630000</v>
      </c>
      <c r="I38">
        <v>30000</v>
      </c>
      <c r="J38" s="3">
        <f t="shared" ref="J38:J43" si="3">I38+H38+F38</f>
        <v>660000</v>
      </c>
      <c r="K38" s="3" t="e">
        <f t="shared" ref="K38:K43" si="4">J38/E38</f>
        <v>#DIV/0!</v>
      </c>
      <c r="L38" s="5" t="e">
        <f>J38/D38</f>
        <v>#DIV/0!</v>
      </c>
      <c r="M38" s="3"/>
    </row>
    <row r="39" spans="4:13" x14ac:dyDescent="0.25">
      <c r="D39" s="3"/>
      <c r="E39" s="2"/>
      <c r="F39" s="2"/>
      <c r="G39" s="3" t="e">
        <f t="shared" si="2"/>
        <v>#DIV/0!</v>
      </c>
      <c r="H39">
        <v>504000</v>
      </c>
      <c r="I39">
        <v>30000</v>
      </c>
      <c r="J39" s="3">
        <f t="shared" si="3"/>
        <v>534000</v>
      </c>
      <c r="K39" s="3" t="e">
        <f t="shared" si="4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2"/>
        <v>#DIV/0!</v>
      </c>
      <c r="H40" s="3">
        <v>595000</v>
      </c>
      <c r="I40" s="3">
        <v>30000</v>
      </c>
      <c r="J40" s="3">
        <f t="shared" si="3"/>
        <v>625000</v>
      </c>
      <c r="K40" s="3" t="e">
        <f t="shared" si="4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Z35" sqref="Z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2023-09-18T09:07:07Z</dcterms:modified>
</cp:coreProperties>
</file>