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kesh Babu poojary\"/>
    </mc:Choice>
  </mc:AlternateContent>
  <xr:revisionPtr revIDLastSave="0" documentId="13_ncr:1_{D1C49E42-7CE1-48E0-92C5-B394A146D48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Q21" i="4" l="1"/>
  <c r="R19" i="4"/>
  <c r="Q12" i="4" l="1"/>
  <c r="Q11" i="4"/>
  <c r="Q10" i="4"/>
  <c r="Q9" i="4"/>
  <c r="Q8" i="4"/>
  <c r="C3" i="4"/>
  <c r="C4" i="4"/>
  <c r="C5" i="4"/>
  <c r="C6" i="4"/>
  <c r="C13" i="4"/>
  <c r="C14" i="4"/>
  <c r="C15" i="4"/>
  <c r="C2" i="4"/>
  <c r="H21" i="4"/>
  <c r="I19" i="4"/>
  <c r="I18" i="4"/>
  <c r="P12" i="4" l="1"/>
  <c r="P11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<sst xmlns="http://schemas.openxmlformats.org/spreadsheetml/2006/main" count="40" uniqueCount="31">
  <si>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</si>
  <si>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</si>
  <si>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</si>
  <si>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</si>
  <si>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</si>
  <si>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</si>
  <si>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</si>
  <si>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</si>
  <si>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</si>
  <si>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</si>
  <si>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</si>
  <si>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</si>
  <si>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</si>
  <si>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602, 6th floor, Sunset Garden, behind devidayal garden,mulund west</t>
  </si>
  <si>
    <t>rera ca</t>
  </si>
  <si>
    <t>bua</t>
  </si>
  <si>
    <t>rate on ca</t>
  </si>
  <si>
    <t>agreemetn - 28.08.23 - 98,05,500/-</t>
  </si>
  <si>
    <t>fmv</t>
  </si>
  <si>
    <t>under cons</t>
  </si>
  <si>
    <t>sunset garden</t>
  </si>
  <si>
    <t>28.08.23</t>
  </si>
  <si>
    <t>18.08.23</t>
  </si>
  <si>
    <t>29.08.23</t>
  </si>
  <si>
    <t>23.08.23</t>
  </si>
  <si>
    <t>30.06.23.</t>
  </si>
  <si>
    <t>incl car parking</t>
  </si>
  <si>
    <t>ls - 1.03 cr</t>
  </si>
  <si>
    <t>ca</t>
  </si>
  <si>
    <t>rate</t>
  </si>
  <si>
    <t xml:space="preserve">As per Approved Plan - final valuaiton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</si>
</sst>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5750E1-4D5B-4E55-BBA9-A65E2DF46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F0BB7B-D9E7-4C17-9B01-0B1FF9461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7A4107-4F5C-46F8-87BE-BFDF639D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FD1D2-6B5A-41B4-BB73-FFB1E4E3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262D73-C915-46B7-A2F6-EAA30342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6C4FAF-5D0B-4933-8F8B-6FE97F4FE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0</xdr:row>
      <xdr:rowOff>0</xdr:rowOff>
    </xdr:from>
    <xdr:to>
      <xdr:col>30</xdr:col>
      <xdr:colOff>502539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3E0EF-3486-4B28-8AAF-8492879C1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F11D0-6B86-4859-BB52-9779004FE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9545A7-B53E-45CD-A455-9568781FE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98B664-0BD9-46BD-8609-DA234B18D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E46580-120D-41C8-AAF9-7B693AE0A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4" sqref="N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</v>
      </c>
    </row>
    <row r="2" spans="1:21" x14ac:dyDescent="0.25">
      <c r="A2" s="4">
        <f t="shared" ref="A2:A15" si="0">N2</f>
        <v>0</v>
      </c>
      <c r="B2" s="4">
        <f t="shared" ref="B2:B15" si="1">Q2</f>
        <v>413</v>
      </c>
      <c r="C2" s="4">
        <f>B2*1.1</f>
        <v>454.3</v>
      </c>
      <c r="D2" s="4">
        <f t="shared" ref="D2:D13" si="2">C2*1.2</f>
        <v>545.16</v>
      </c>
      <c r="E2" s="5">
        <f t="shared" ref="E2:E13" si="3">R2</f>
        <v>8900000</v>
      </c>
      <c r="F2" s="10">
        <f t="shared" ref="F2:F13" si="4">ROUND((E2/B2),0)</f>
        <v>21550</v>
      </c>
      <c r="G2" s="10">
        <f t="shared" ref="G2:G13" si="5">ROUND((E2/C2),0)</f>
        <v>19591</v>
      </c>
      <c r="H2" s="10">
        <f t="shared" ref="H2:H13" si="6">ROUND((E2/D2),0)</f>
        <v>16325</v>
      </c>
      <c r="I2" s="4" t="e">
        <f>#REF!</f>
        <v>#REF!</v>
      </c>
      <c r="J2" s="4" t="str">
        <f t="shared" ref="J2:J13" si="7">S2</f>
        <v>sunset garden</v>
      </c>
      <c r="O2">
        <v>0</v>
      </c>
      <c r="P2">
        <f t="shared" ref="P2:P12" si="8">O2/1.2</f>
        <v>0</v>
      </c>
      <c r="Q2">
        <v>413</v>
      </c>
      <c r="R2" s="2">
        <v>8900000</v>
      </c>
      <c r="S2" s="8" t="s">
        <v>20</v>
      </c>
      <c r="T2" s="8"/>
    </row>
    <row r="3" spans="1:21" x14ac:dyDescent="0.25">
      <c r="A3" s="4">
        <f t="shared" si="0"/>
        <v>0</v>
      </c>
      <c r="B3" s="4">
        <f t="shared" si="1"/>
        <v>420</v>
      </c>
      <c r="C3" s="4">
        <f t="shared" ref="C3:C15" si="9">B3*1.1</f>
        <v>462.00000000000006</v>
      </c>
      <c r="D3" s="4">
        <f t="shared" si="2"/>
        <v>554.40000000000009</v>
      </c>
      <c r="E3" s="5">
        <f t="shared" si="3"/>
        <v>9000000</v>
      </c>
      <c r="F3" s="10">
        <f t="shared" si="4"/>
        <v>21429</v>
      </c>
      <c r="G3" s="10">
        <f t="shared" si="5"/>
        <v>19481</v>
      </c>
      <c r="H3" s="10">
        <f t="shared" si="6"/>
        <v>16234</v>
      </c>
      <c r="I3" s="4" t="e">
        <f>#REF!</f>
        <v>#REF!</v>
      </c>
      <c r="J3" s="4" t="str">
        <f t="shared" si="7"/>
        <v>sunset garden</v>
      </c>
      <c r="O3">
        <v>0</v>
      </c>
      <c r="P3">
        <f t="shared" si="8"/>
        <v>0</v>
      </c>
      <c r="Q3">
        <v>420</v>
      </c>
      <c r="R3" s="2">
        <v>9000000</v>
      </c>
      <c r="S3" s="8" t="s">
        <v>20</v>
      </c>
      <c r="T3" s="8"/>
    </row>
    <row r="4" spans="1:21" x14ac:dyDescent="0.25">
      <c r="A4" s="4">
        <f t="shared" si="0"/>
        <v>0</v>
      </c>
      <c r="B4" s="4">
        <f t="shared" si="1"/>
        <v>434</v>
      </c>
      <c r="C4" s="4">
        <f t="shared" si="9"/>
        <v>477.40000000000003</v>
      </c>
      <c r="D4" s="4">
        <f t="shared" si="2"/>
        <v>572.88</v>
      </c>
      <c r="E4" s="5">
        <f t="shared" si="3"/>
        <v>11900000</v>
      </c>
      <c r="F4" s="10">
        <f t="shared" si="4"/>
        <v>27419</v>
      </c>
      <c r="G4" s="10">
        <f t="shared" si="5"/>
        <v>24927</v>
      </c>
      <c r="H4" s="10">
        <f t="shared" si="6"/>
        <v>20772</v>
      </c>
      <c r="I4" s="4" t="e">
        <f>#REF!</f>
        <v>#REF!</v>
      </c>
      <c r="J4" s="4" t="str">
        <f t="shared" si="7"/>
        <v>sunset garden</v>
      </c>
      <c r="O4">
        <v>0</v>
      </c>
      <c r="P4">
        <f t="shared" si="8"/>
        <v>0</v>
      </c>
      <c r="Q4">
        <v>434</v>
      </c>
      <c r="R4" s="2">
        <v>11900000</v>
      </c>
      <c r="S4" s="8" t="s">
        <v>20</v>
      </c>
      <c r="T4" s="8"/>
    </row>
    <row r="5" spans="1:21" x14ac:dyDescent="0.25">
      <c r="A5" s="4">
        <f t="shared" si="0"/>
        <v>0</v>
      </c>
      <c r="B5" s="4">
        <f t="shared" si="1"/>
        <v>486</v>
      </c>
      <c r="C5" s="4">
        <f t="shared" si="9"/>
        <v>534.6</v>
      </c>
      <c r="D5" s="4">
        <f t="shared" si="2"/>
        <v>641.52</v>
      </c>
      <c r="E5" s="5">
        <f t="shared" si="3"/>
        <v>10900000</v>
      </c>
      <c r="F5" s="10">
        <f t="shared" si="4"/>
        <v>22428</v>
      </c>
      <c r="G5" s="10">
        <f t="shared" si="5"/>
        <v>20389</v>
      </c>
      <c r="H5" s="10">
        <f t="shared" si="6"/>
        <v>16991</v>
      </c>
      <c r="I5" s="4" t="e">
        <f>#REF!</f>
        <v>#REF!</v>
      </c>
      <c r="J5" s="4" t="str">
        <f t="shared" si="7"/>
        <v>sunset garden</v>
      </c>
      <c r="O5">
        <v>0</v>
      </c>
      <c r="P5">
        <f t="shared" si="8"/>
        <v>0</v>
      </c>
      <c r="Q5">
        <v>486</v>
      </c>
      <c r="R5" s="2">
        <v>10900000</v>
      </c>
      <c r="S5" s="8" t="s">
        <v>20</v>
      </c>
      <c r="T5" s="8"/>
    </row>
    <row r="6" spans="1:21" x14ac:dyDescent="0.25">
      <c r="A6" s="4">
        <f t="shared" si="0"/>
        <v>0</v>
      </c>
      <c r="B6" s="4">
        <f t="shared" si="1"/>
        <v>434</v>
      </c>
      <c r="C6" s="4">
        <f t="shared" si="9"/>
        <v>477.40000000000003</v>
      </c>
      <c r="D6" s="4">
        <f t="shared" si="2"/>
        <v>572.88</v>
      </c>
      <c r="E6" s="5">
        <f t="shared" si="3"/>
        <v>11300000</v>
      </c>
      <c r="F6" s="15">
        <f t="shared" si="4"/>
        <v>26037</v>
      </c>
      <c r="G6" s="10">
        <f t="shared" si="5"/>
        <v>23670</v>
      </c>
      <c r="H6" s="10">
        <f t="shared" si="6"/>
        <v>19725</v>
      </c>
      <c r="I6" s="4" t="e">
        <f>#REF!</f>
        <v>#REF!</v>
      </c>
      <c r="J6" s="4" t="str">
        <f t="shared" si="7"/>
        <v>sunset garden</v>
      </c>
      <c r="O6">
        <v>0</v>
      </c>
      <c r="P6">
        <f t="shared" si="8"/>
        <v>0</v>
      </c>
      <c r="Q6">
        <v>434</v>
      </c>
      <c r="R6" s="2">
        <v>11300000</v>
      </c>
      <c r="S6" s="8" t="s">
        <v>20</v>
      </c>
      <c r="T6" s="8"/>
    </row>
    <row r="7" spans="1:21" x14ac:dyDescent="0.25">
      <c r="A7" s="4">
        <f t="shared" si="0"/>
        <v>0</v>
      </c>
      <c r="B7" s="4">
        <f t="shared" si="1"/>
        <v>486</v>
      </c>
      <c r="C7" s="4">
        <f t="shared" si="9"/>
        <v>534.6</v>
      </c>
      <c r="D7" s="4">
        <f t="shared" si="2"/>
        <v>641.52</v>
      </c>
      <c r="E7" s="5">
        <f t="shared" si="3"/>
        <v>12500000</v>
      </c>
      <c r="F7" s="15">
        <f t="shared" si="4"/>
        <v>25720</v>
      </c>
      <c r="G7" s="10">
        <f t="shared" si="5"/>
        <v>23382</v>
      </c>
      <c r="H7" s="10">
        <f t="shared" si="6"/>
        <v>19485</v>
      </c>
      <c r="I7" s="4" t="e">
        <f>#REF!</f>
        <v>#REF!</v>
      </c>
      <c r="J7" s="4" t="str">
        <f t="shared" si="7"/>
        <v>sunset garden</v>
      </c>
      <c r="O7">
        <v>0</v>
      </c>
      <c r="P7">
        <f t="shared" si="8"/>
        <v>0</v>
      </c>
      <c r="Q7">
        <v>486</v>
      </c>
      <c r="R7" s="2">
        <v>12500000</v>
      </c>
      <c r="S7" s="8" t="s">
        <v>20</v>
      </c>
      <c r="T7" s="8"/>
    </row>
    <row r="8" spans="1:21" x14ac:dyDescent="0.25">
      <c r="A8" s="4">
        <f t="shared" si="0"/>
        <v>0</v>
      </c>
      <c r="B8" s="4">
        <f t="shared" si="1"/>
        <v>434.00448</v>
      </c>
      <c r="C8" s="4">
        <f t="shared" si="9"/>
        <v>477.40492800000004</v>
      </c>
      <c r="D8" s="4">
        <f t="shared" si="2"/>
        <v>572.88591359999998</v>
      </c>
      <c r="E8" s="5">
        <f t="shared" si="3"/>
        <v>8745100</v>
      </c>
      <c r="F8" s="10">
        <f t="shared" si="4"/>
        <v>20150</v>
      </c>
      <c r="G8" s="10">
        <f t="shared" si="5"/>
        <v>18318</v>
      </c>
      <c r="H8" s="10">
        <f t="shared" si="6"/>
        <v>15265</v>
      </c>
      <c r="I8" s="4" t="e">
        <f>#REF!</f>
        <v>#REF!</v>
      </c>
      <c r="J8" s="4" t="str">
        <f t="shared" si="7"/>
        <v>28.08.23</v>
      </c>
      <c r="O8">
        <v>0</v>
      </c>
      <c r="P8">
        <f t="shared" si="8"/>
        <v>0</v>
      </c>
      <c r="Q8">
        <f>40.32*10.764</f>
        <v>434.00448</v>
      </c>
      <c r="R8" s="2">
        <v>8745100</v>
      </c>
      <c r="S8" s="8" t="s">
        <v>21</v>
      </c>
      <c r="T8" s="8"/>
      <c r="U8">
        <v>5</v>
      </c>
    </row>
    <row r="9" spans="1:21" x14ac:dyDescent="0.25">
      <c r="A9" s="4">
        <f t="shared" si="0"/>
        <v>0</v>
      </c>
      <c r="B9" s="4">
        <f t="shared" si="1"/>
        <v>434.00448</v>
      </c>
      <c r="C9" s="4">
        <f t="shared" si="9"/>
        <v>477.40492800000004</v>
      </c>
      <c r="D9" s="4">
        <f t="shared" si="2"/>
        <v>572.88591359999998</v>
      </c>
      <c r="E9" s="5">
        <f t="shared" si="3"/>
        <v>10131000</v>
      </c>
      <c r="F9" s="15">
        <f t="shared" si="4"/>
        <v>23343</v>
      </c>
      <c r="G9" s="10">
        <f t="shared" si="5"/>
        <v>21221</v>
      </c>
      <c r="H9" s="10">
        <f t="shared" si="6"/>
        <v>17684</v>
      </c>
      <c r="I9" s="4" t="e">
        <f>#REF!</f>
        <v>#REF!</v>
      </c>
      <c r="J9" s="4" t="str">
        <f t="shared" si="7"/>
        <v>18.08.23</v>
      </c>
      <c r="O9">
        <v>0</v>
      </c>
      <c r="P9">
        <f t="shared" si="8"/>
        <v>0</v>
      </c>
      <c r="Q9">
        <f>40.32*10.764</f>
        <v>434.00448</v>
      </c>
      <c r="R9" s="2">
        <v>10131000</v>
      </c>
      <c r="S9" s="8" t="s">
        <v>22</v>
      </c>
      <c r="T9" s="8"/>
      <c r="U9">
        <v>16</v>
      </c>
    </row>
    <row r="10" spans="1:21" x14ac:dyDescent="0.25">
      <c r="A10" s="4">
        <f t="shared" si="0"/>
        <v>0</v>
      </c>
      <c r="B10" s="4">
        <f t="shared" si="1"/>
        <v>434.00448</v>
      </c>
      <c r="C10" s="4">
        <f t="shared" si="9"/>
        <v>477.40492800000004</v>
      </c>
      <c r="D10" s="4">
        <f t="shared" si="2"/>
        <v>572.88591359999998</v>
      </c>
      <c r="E10" s="5">
        <f t="shared" si="3"/>
        <v>8831900</v>
      </c>
      <c r="F10" s="10">
        <f t="shared" si="4"/>
        <v>20350</v>
      </c>
      <c r="G10" s="10">
        <f t="shared" si="5"/>
        <v>18500</v>
      </c>
      <c r="H10" s="10">
        <f t="shared" si="6"/>
        <v>15417</v>
      </c>
      <c r="I10" s="4" t="e">
        <f>#REF!</f>
        <v>#REF!</v>
      </c>
      <c r="J10" s="4" t="str">
        <f t="shared" si="7"/>
        <v>29.08.23</v>
      </c>
      <c r="O10">
        <v>0</v>
      </c>
      <c r="P10">
        <f t="shared" si="8"/>
        <v>0</v>
      </c>
      <c r="Q10">
        <f>40.32*10.764</f>
        <v>434.00448</v>
      </c>
      <c r="R10" s="2">
        <v>8831900</v>
      </c>
      <c r="S10" s="8" t="s">
        <v>23</v>
      </c>
      <c r="T10" s="8"/>
      <c r="U10">
        <v>7</v>
      </c>
    </row>
    <row r="11" spans="1:21" x14ac:dyDescent="0.25">
      <c r="A11" s="4">
        <f t="shared" si="0"/>
        <v>0</v>
      </c>
      <c r="B11" s="4">
        <f t="shared" si="1"/>
        <v>485.99459999999993</v>
      </c>
      <c r="C11" s="4">
        <f t="shared" si="9"/>
        <v>534.59406000000001</v>
      </c>
      <c r="D11" s="4">
        <f t="shared" si="2"/>
        <v>641.51287200000002</v>
      </c>
      <c r="E11" s="5">
        <f t="shared" si="3"/>
        <v>10402388</v>
      </c>
      <c r="F11" s="10">
        <f t="shared" si="4"/>
        <v>21404</v>
      </c>
      <c r="G11" s="10">
        <f t="shared" si="5"/>
        <v>19458</v>
      </c>
      <c r="H11" s="10">
        <f t="shared" si="6"/>
        <v>16215</v>
      </c>
      <c r="I11" s="4" t="e">
        <f>#REF!</f>
        <v>#REF!</v>
      </c>
      <c r="J11" s="4" t="str">
        <f t="shared" si="7"/>
        <v>23.08.23</v>
      </c>
      <c r="O11">
        <v>0</v>
      </c>
      <c r="P11">
        <f t="shared" si="8"/>
        <v>0</v>
      </c>
      <c r="Q11">
        <f>45.15*10.764</f>
        <v>485.99459999999993</v>
      </c>
      <c r="R11" s="2">
        <v>10402388</v>
      </c>
      <c r="S11" s="8" t="s">
        <v>24</v>
      </c>
      <c r="T11" s="8"/>
      <c r="U11">
        <v>9</v>
      </c>
    </row>
    <row r="12" spans="1:21" x14ac:dyDescent="0.25">
      <c r="A12" s="4">
        <f t="shared" si="0"/>
        <v>0</v>
      </c>
      <c r="B12" s="4">
        <f t="shared" si="1"/>
        <v>485.99459999999993</v>
      </c>
      <c r="C12" s="4">
        <f t="shared" si="9"/>
        <v>534.59406000000001</v>
      </c>
      <c r="D12" s="4">
        <f t="shared" si="2"/>
        <v>641.51287200000002</v>
      </c>
      <c r="E12" s="5">
        <f t="shared" si="3"/>
        <v>10520000</v>
      </c>
      <c r="F12" s="10">
        <f t="shared" si="4"/>
        <v>21646</v>
      </c>
      <c r="G12" s="10">
        <f t="shared" si="5"/>
        <v>19678</v>
      </c>
      <c r="H12" s="10">
        <f t="shared" si="6"/>
        <v>16399</v>
      </c>
      <c r="I12" s="4" t="e">
        <f>#REF!</f>
        <v>#REF!</v>
      </c>
      <c r="J12" s="4" t="str">
        <f t="shared" si="7"/>
        <v>30.06.23.</v>
      </c>
      <c r="O12">
        <v>0</v>
      </c>
      <c r="P12">
        <f t="shared" si="8"/>
        <v>0</v>
      </c>
      <c r="Q12">
        <f>45.15*10.764</f>
        <v>485.99459999999993</v>
      </c>
      <c r="R12" s="2">
        <v>10520000</v>
      </c>
      <c r="S12" s="8" t="s">
        <v>25</v>
      </c>
      <c r="T12" s="8"/>
      <c r="U12">
        <v>6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1" x14ac:dyDescent="0.25">
      <c r="F16" s="8"/>
      <c r="G16" s="8"/>
      <c r="H16" s="8"/>
    </row>
    <row r="17" spans="7:24" x14ac:dyDescent="0.25">
      <c r="G17" t="s">
        <v>13</v>
      </c>
    </row>
    <row r="18" spans="7:24" x14ac:dyDescent="0.25">
      <c r="G18" t="s">
        <v>14</v>
      </c>
      <c r="H18">
        <v>434</v>
      </c>
      <c r="I18">
        <f>40.32*10.764</f>
        <v>434.00448</v>
      </c>
      <c r="P18" s="11"/>
      <c r="Q18" s="13" t="s">
        <v>30</v>
      </c>
      <c r="R18" s="11"/>
    </row>
    <row r="19" spans="7:24" x14ac:dyDescent="0.25">
      <c r="G19" t="s">
        <v>15</v>
      </c>
      <c r="H19">
        <v>477</v>
      </c>
      <c r="I19">
        <f>H18*1.1</f>
        <v>477.40000000000003</v>
      </c>
      <c r="P19" s="11" t="s">
        <v>28</v>
      </c>
      <c r="Q19" s="11">
        <v>420</v>
      </c>
      <c r="R19" s="11">
        <f>39.06*10.764</f>
        <v>420.44184000000001</v>
      </c>
    </row>
    <row r="20" spans="7:24" x14ac:dyDescent="0.25">
      <c r="G20" t="s">
        <v>16</v>
      </c>
      <c r="H20">
        <v>23500</v>
      </c>
      <c r="P20" s="11" t="s">
        <v>29</v>
      </c>
      <c r="Q20" s="11">
        <v>24000</v>
      </c>
      <c r="R20" s="11"/>
    </row>
    <row r="21" spans="7:24" x14ac:dyDescent="0.25">
      <c r="G21" t="s">
        <v>18</v>
      </c>
      <c r="H21">
        <f>H20*H18</f>
        <v>10199000</v>
      </c>
      <c r="I21" t="s">
        <v>26</v>
      </c>
      <c r="P21" s="11"/>
      <c r="Q21" s="11">
        <f>Q20*Q19</f>
        <v>10080000</v>
      </c>
      <c r="R21" s="11"/>
    </row>
    <row r="22" spans="7:24" x14ac:dyDescent="0.25">
      <c r="G22" s="6"/>
      <c r="H22" s="6">
        <f>H21/Q19</f>
        <v>24283.333333333332</v>
      </c>
      <c r="P22" s="11"/>
      <c r="Q22" s="11"/>
      <c r="R22" s="11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2023-09-22T08:49:42Z</dcterms:modified>
</cp:coreProperties>
</file>