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4F722A9-99E1-4866-ADAD-8EE3088E511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5" l="1"/>
  <c r="E20" i="5"/>
  <c r="E14" i="5"/>
  <c r="E10" i="5"/>
  <c r="E11" i="5" s="1"/>
  <c r="E8" i="5"/>
  <c r="E6" i="5"/>
  <c r="E5" i="5"/>
  <c r="B21" i="5"/>
  <c r="B8" i="5"/>
  <c r="I21" i="5"/>
  <c r="J10" i="5"/>
  <c r="I20" i="5"/>
  <c r="E40" i="5"/>
  <c r="E38" i="5"/>
  <c r="L8" i="5"/>
  <c r="I30" i="5"/>
  <c r="E12" i="5" l="1"/>
  <c r="E13" i="5" s="1"/>
  <c r="E15" i="5" s="1"/>
  <c r="E17" i="5" s="1"/>
  <c r="I31" i="5"/>
  <c r="E18" i="5" l="1"/>
  <c r="E19" i="5"/>
  <c r="H31" i="5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G31" i="5"/>
  <c r="H30" i="5"/>
  <c r="G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B23" i="5" s="1"/>
  <c r="K38" i="5"/>
  <c r="K39" i="5"/>
  <c r="B19" i="5" l="1"/>
  <c r="B20" i="5"/>
</calcChain>
</file>

<file path=xl/sharedStrings.xml><?xml version="1.0" encoding="utf-8"?>
<sst xmlns="http://schemas.openxmlformats.org/spreadsheetml/2006/main" count="48" uniqueCount="44">
  <si>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</si>
  <si>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</si>
  <si>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</si>
  <si>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</si>
  <si>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</si>
  <si>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</si>
  <si>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</si>
  <si>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</si>
  <si>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</si>
  <si>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</si>
  <si>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</si>
  <si>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</si>
  <si>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</si>
  <si>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</si>
  <si>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</si>
  <si>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</si>
  <si>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</si>
  <si>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</si>
  <si>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</si>
  <si>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</si>
  <si>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</si>
  <si>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</si>
  <si>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</si>
  <si>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</si>
  <si>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</si>
  <si>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 xml:space="preserve">                                                            </t>
  </si>
  <si>
    <t>Area</t>
  </si>
  <si>
    <t>Unit No.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</si>
  <si>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</si>
  <si>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</si>
  <si>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</si>
  <si>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</si>
  <si>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</si>
  <si>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</si>
  <si>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</si>
  <si>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</si>
  <si>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</si>
  <si>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</si>
  <si>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</si>
  <si>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</si>
  <si>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</si>
  <si>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</si>
  <si>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Rental Value</t>
  </si>
  <si>
    <t>Final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</si>
</sst>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  <xf numFmtId="0" fontId="6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0" fontId="7" fillId="4" borderId="1" xfId="0" applyFont="1" applyFill="1" applyBorder="1"/>
    <xf numFmtId="43" fontId="7" fillId="4" borderId="1" xfId="0" applyNumberFormat="1" applyFont="1" applyFill="1" applyBorder="1"/>
    <xf numFmtId="0" fontId="4" fillId="0" borderId="0" xfId="0" applyFont="1"/>
    <xf numFmtId="0" fontId="0" fillId="4" borderId="1" xfId="0" applyFill="1" applyBorder="1"/>
    <xf numFmtId="43" fontId="0" fillId="4" borderId="1" xfId="0" applyNumberFormat="1" applyFill="1" applyBorder="1"/>
    <xf numFmtId="10" fontId="0" fillId="4" borderId="1" xfId="0" applyNumberFormat="1" applyFill="1" applyBorder="1"/>
    <xf numFmtId="0" fontId="5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BF57FD-1A5F-4D50-849D-5F26DCD13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8306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477933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0CCEA-E78C-4DE2-A768-C37921E7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060333" cy="843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97646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543E41-2C41-4D12-8A3C-270ED1CFE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66446" cy="879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39</xdr:col>
      <xdr:colOff>211791</xdr:colOff>
      <xdr:row>47</xdr:row>
      <xdr:rowOff>172724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65C43F-5228-4EA8-B35E-5B3E7F61C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6061391" cy="9126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G23" sqref="G23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3" width="12.5703125" bestFit="1" customWidth="1"/>
    <col min="4" max="4" width="33.28515625" bestFit="1" customWidth="1"/>
    <col min="5" max="5" width="15.285156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  <c r="D2" s="23" t="s">
        <v>43</v>
      </c>
    </row>
    <row r="3" spans="1:12" ht="16.5" x14ac:dyDescent="0.3">
      <c r="A3" s="14" t="s">
        <v>16</v>
      </c>
      <c r="B3" s="14"/>
      <c r="C3" s="4"/>
      <c r="D3" s="20" t="s">
        <v>28</v>
      </c>
      <c r="E3" s="21">
        <v>2200</v>
      </c>
    </row>
    <row r="4" spans="1:12" ht="16.5" x14ac:dyDescent="0.3">
      <c r="A4" s="14" t="s">
        <v>3</v>
      </c>
      <c r="B4" s="14">
        <v>2023</v>
      </c>
      <c r="C4" s="4"/>
      <c r="D4" s="20" t="s">
        <v>29</v>
      </c>
      <c r="E4" s="21">
        <v>2000</v>
      </c>
      <c r="I4" s="3" t="s">
        <v>1</v>
      </c>
      <c r="J4" s="3"/>
      <c r="K4" s="3"/>
      <c r="L4" s="3"/>
    </row>
    <row r="5" spans="1:12" ht="16.5" x14ac:dyDescent="0.3">
      <c r="A5" s="14" t="s">
        <v>4</v>
      </c>
      <c r="B5" s="14">
        <v>2013</v>
      </c>
      <c r="C5" s="4"/>
      <c r="D5" s="20" t="s">
        <v>30</v>
      </c>
      <c r="E5" s="21">
        <f>E3-E4</f>
        <v>200</v>
      </c>
      <c r="I5" s="3">
        <v>2013</v>
      </c>
      <c r="J5" s="3">
        <v>2023</v>
      </c>
      <c r="K5" s="3">
        <f>J5-I5</f>
        <v>10</v>
      </c>
      <c r="L5" s="3">
        <f>K5-60</f>
        <v>-50</v>
      </c>
    </row>
    <row r="6" spans="1:12" ht="16.5" x14ac:dyDescent="0.3">
      <c r="A6" s="14" t="s">
        <v>5</v>
      </c>
      <c r="B6" s="14">
        <f>B4-B5</f>
        <v>10</v>
      </c>
      <c r="C6" s="4"/>
      <c r="D6" s="20" t="s">
        <v>31</v>
      </c>
      <c r="E6" s="21">
        <f>E4</f>
        <v>2000</v>
      </c>
      <c r="I6" s="3"/>
      <c r="J6" s="3"/>
      <c r="K6" s="3"/>
    </row>
    <row r="7" spans="1:12" ht="16.5" x14ac:dyDescent="0.3">
      <c r="A7" s="14"/>
      <c r="B7" s="14">
        <f>B6-60</f>
        <v>-50</v>
      </c>
      <c r="C7" s="4"/>
      <c r="D7" s="20" t="s">
        <v>32</v>
      </c>
      <c r="E7" s="20">
        <v>10</v>
      </c>
      <c r="I7" s="3" t="s">
        <v>27</v>
      </c>
      <c r="J7" s="3" t="s">
        <v>23</v>
      </c>
      <c r="K7" s="3"/>
      <c r="L7">
        <v>26620</v>
      </c>
    </row>
    <row r="8" spans="1:12" ht="16.5" x14ac:dyDescent="0.3">
      <c r="A8" s="14" t="s">
        <v>6</v>
      </c>
      <c r="B8" s="15">
        <f>6250*2000</f>
        <v>12500000</v>
      </c>
      <c r="C8" s="6"/>
      <c r="D8" s="20" t="s">
        <v>33</v>
      </c>
      <c r="E8" s="20">
        <f>E9-E7</f>
        <v>50</v>
      </c>
      <c r="I8" s="3">
        <v>15</v>
      </c>
      <c r="J8" s="3">
        <v>3125</v>
      </c>
      <c r="K8" s="3"/>
      <c r="L8">
        <f>L7/10.764</f>
        <v>2473.0583426235603</v>
      </c>
    </row>
    <row r="9" spans="1:12" ht="16.5" x14ac:dyDescent="0.3">
      <c r="A9" s="14" t="s">
        <v>7</v>
      </c>
      <c r="B9" s="14"/>
      <c r="C9" s="4"/>
      <c r="D9" s="20" t="s">
        <v>34</v>
      </c>
      <c r="E9" s="20">
        <v>60</v>
      </c>
      <c r="I9" s="3">
        <v>16</v>
      </c>
      <c r="J9" s="3">
        <v>3125</v>
      </c>
      <c r="K9" s="3"/>
    </row>
    <row r="10" spans="1:12" ht="16.5" x14ac:dyDescent="0.3">
      <c r="A10" s="14"/>
      <c r="B10" s="14"/>
      <c r="C10" s="4"/>
      <c r="D10" s="20" t="s">
        <v>35</v>
      </c>
      <c r="E10" s="20">
        <f>90*E7/E9</f>
        <v>15</v>
      </c>
      <c r="I10" s="3"/>
      <c r="J10" s="3">
        <f>SUM(J8:J9)</f>
        <v>6250</v>
      </c>
      <c r="K10" s="3"/>
    </row>
    <row r="11" spans="1:12" ht="16.5" x14ac:dyDescent="0.3">
      <c r="A11" s="14" t="s">
        <v>8</v>
      </c>
      <c r="B11" s="14">
        <f>100-10</f>
        <v>90</v>
      </c>
      <c r="C11" s="4"/>
      <c r="D11" s="20"/>
      <c r="E11" s="22">
        <f>E10%</f>
        <v>0.15</v>
      </c>
      <c r="I11" s="3"/>
      <c r="J11" s="3"/>
      <c r="K11" s="3"/>
    </row>
    <row r="12" spans="1:12" ht="16.5" x14ac:dyDescent="0.3">
      <c r="A12" s="14" t="s">
        <v>9</v>
      </c>
      <c r="B12" s="14">
        <f>B11*B6/60</f>
        <v>15</v>
      </c>
      <c r="C12" s="4"/>
      <c r="D12" s="20" t="s">
        <v>36</v>
      </c>
      <c r="E12" s="21">
        <f>E6*E11</f>
        <v>300</v>
      </c>
    </row>
    <row r="13" spans="1:12" ht="16.5" x14ac:dyDescent="0.3">
      <c r="A13" s="14"/>
      <c r="B13" s="16">
        <f>B12%</f>
        <v>0.15</v>
      </c>
      <c r="C13" s="7"/>
      <c r="D13" s="20" t="s">
        <v>37</v>
      </c>
      <c r="E13" s="21">
        <f>E6-E12</f>
        <v>1700</v>
      </c>
    </row>
    <row r="14" spans="1:12" ht="16.5" x14ac:dyDescent="0.3">
      <c r="A14" s="14" t="s">
        <v>10</v>
      </c>
      <c r="B14" s="15">
        <f>ROUND((B8*B13),0)</f>
        <v>1875000</v>
      </c>
      <c r="C14" s="6"/>
      <c r="D14" s="20" t="s">
        <v>30</v>
      </c>
      <c r="E14" s="21">
        <f>E5</f>
        <v>200</v>
      </c>
    </row>
    <row r="15" spans="1:12" ht="16.5" x14ac:dyDescent="0.3">
      <c r="A15" s="14" t="s">
        <v>26</v>
      </c>
      <c r="B15" s="15">
        <v>6250</v>
      </c>
      <c r="C15" s="6"/>
      <c r="D15" s="20" t="s">
        <v>38</v>
      </c>
      <c r="E15" s="21">
        <f>E14+E13</f>
        <v>1900</v>
      </c>
    </row>
    <row r="16" spans="1:12" ht="16.5" x14ac:dyDescent="0.3">
      <c r="A16" s="14" t="s">
        <v>22</v>
      </c>
      <c r="B16" s="14">
        <v>2200</v>
      </c>
      <c r="C16" s="4"/>
      <c r="D16" s="20" t="s">
        <v>26</v>
      </c>
      <c r="E16" s="20">
        <v>6250</v>
      </c>
    </row>
    <row r="17" spans="1:9" ht="16.5" x14ac:dyDescent="0.3">
      <c r="A17" s="14" t="s">
        <v>11</v>
      </c>
      <c r="B17" s="15">
        <f>B16*B15</f>
        <v>13750000</v>
      </c>
      <c r="C17" s="6"/>
      <c r="D17" s="20" t="s">
        <v>0</v>
      </c>
      <c r="E17" s="21">
        <f>E16*E15</f>
        <v>11875000</v>
      </c>
      <c r="H17" s="3" t="s">
        <v>27</v>
      </c>
      <c r="I17" t="s">
        <v>24</v>
      </c>
    </row>
    <row r="18" spans="1:9" ht="16.5" x14ac:dyDescent="0.3">
      <c r="A18" s="17" t="s">
        <v>12</v>
      </c>
      <c r="B18" s="18">
        <f>B17-B14</f>
        <v>11875000</v>
      </c>
      <c r="C18" s="9"/>
      <c r="D18" s="20" t="s">
        <v>39</v>
      </c>
      <c r="E18" s="21">
        <f>E17*0.9</f>
        <v>10687500</v>
      </c>
      <c r="G18" t="s">
        <v>25</v>
      </c>
      <c r="H18" s="3">
        <v>15</v>
      </c>
      <c r="I18">
        <v>2500</v>
      </c>
    </row>
    <row r="19" spans="1:9" ht="16.5" x14ac:dyDescent="0.3">
      <c r="A19" s="17" t="s">
        <v>13</v>
      </c>
      <c r="B19" s="18">
        <f>B18*0.9</f>
        <v>10687500</v>
      </c>
      <c r="C19" s="9"/>
      <c r="D19" s="20" t="s">
        <v>40</v>
      </c>
      <c r="E19" s="21">
        <f>E17*0.8</f>
        <v>9500000</v>
      </c>
      <c r="H19" s="3">
        <v>16</v>
      </c>
      <c r="I19">
        <v>2500</v>
      </c>
    </row>
    <row r="20" spans="1:9" ht="16.5" x14ac:dyDescent="0.3">
      <c r="A20" s="17" t="s">
        <v>14</v>
      </c>
      <c r="B20" s="18">
        <f>B18*0.8</f>
        <v>9500000</v>
      </c>
      <c r="C20" s="9"/>
      <c r="D20" s="20" t="s">
        <v>41</v>
      </c>
      <c r="E20" s="21">
        <f>795*E4</f>
        <v>1590000</v>
      </c>
      <c r="I20">
        <f>SUM(I18:I19)</f>
        <v>5000</v>
      </c>
    </row>
    <row r="21" spans="1:9" ht="16.5" x14ac:dyDescent="0.3">
      <c r="A21" s="17" t="s">
        <v>15</v>
      </c>
      <c r="B21" s="18">
        <f>B18*0.025/12</f>
        <v>24739.583333333332</v>
      </c>
      <c r="C21" s="9"/>
      <c r="D21" s="20" t="s">
        <v>42</v>
      </c>
      <c r="E21" s="21">
        <f>E17*0.025/12</f>
        <v>24739.583333333332</v>
      </c>
      <c r="I21">
        <f>I20*1.2</f>
        <v>6000</v>
      </c>
    </row>
    <row r="22" spans="1:9" x14ac:dyDescent="0.25">
      <c r="A22" s="19"/>
      <c r="B22" s="19"/>
    </row>
    <row r="23" spans="1:9" x14ac:dyDescent="0.25">
      <c r="B23" s="1">
        <f>B18/6250</f>
        <v>1900</v>
      </c>
    </row>
    <row r="24" spans="1:9" x14ac:dyDescent="0.25">
      <c r="B24" s="1"/>
    </row>
    <row r="28" spans="1:9" x14ac:dyDescent="0.25">
      <c r="E28" t="s">
        <v>17</v>
      </c>
    </row>
    <row r="29" spans="1:9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9" x14ac:dyDescent="0.25">
      <c r="D30" s="11">
        <v>4595</v>
      </c>
      <c r="E30" s="12"/>
      <c r="F30" s="11">
        <v>10000000</v>
      </c>
      <c r="G30" s="11" t="e">
        <f t="shared" ref="G30:G36" si="0">F30/E30</f>
        <v>#DIV/0!</v>
      </c>
      <c r="H30" s="11">
        <f t="shared" ref="H30:H35" si="1">F30/D30</f>
        <v>2176.278563656148</v>
      </c>
      <c r="I30" s="3" t="e">
        <f>D30/E30</f>
        <v>#DIV/0!</v>
      </c>
    </row>
    <row r="31" spans="1:9" x14ac:dyDescent="0.25">
      <c r="D31" s="11">
        <v>2100</v>
      </c>
      <c r="E31" s="10"/>
      <c r="F31" s="3">
        <v>4370000</v>
      </c>
      <c r="G31" s="3" t="e">
        <f t="shared" si="0"/>
        <v>#DIV/0!</v>
      </c>
      <c r="H31" s="3">
        <f>F31/D31</f>
        <v>2080.9523809523807</v>
      </c>
      <c r="I31" s="3" t="e">
        <f>D31/E31</f>
        <v>#DIV/0!</v>
      </c>
    </row>
    <row r="32" spans="1:9" x14ac:dyDescent="0.25">
      <c r="D32" s="11">
        <v>5000</v>
      </c>
      <c r="E32" s="12"/>
      <c r="F32" s="13">
        <v>11300000</v>
      </c>
      <c r="G32" s="11" t="e">
        <f t="shared" si="0"/>
        <v>#DIV/0!</v>
      </c>
      <c r="H32" s="11">
        <f t="shared" si="1"/>
        <v>2260</v>
      </c>
      <c r="I32" s="3" t="e">
        <f>D32/E32</f>
        <v>#DIV/0!</v>
      </c>
    </row>
    <row r="33" spans="4:13" x14ac:dyDescent="0.25">
      <c r="D33" s="11">
        <v>1100</v>
      </c>
      <c r="E33" s="12"/>
      <c r="F33" s="13">
        <v>2400000</v>
      </c>
      <c r="G33" s="11" t="e">
        <f t="shared" si="0"/>
        <v>#DIV/0!</v>
      </c>
      <c r="H33" s="11">
        <f t="shared" si="1"/>
        <v>2181.818181818182</v>
      </c>
      <c r="I33" s="3" t="e">
        <f>D33/E33</f>
        <v>#DIV/0!</v>
      </c>
    </row>
    <row r="34" spans="4:13" x14ac:dyDescent="0.25">
      <c r="D34" s="11"/>
      <c r="E34" s="11"/>
      <c r="F34" s="11"/>
      <c r="G34" s="11" t="e">
        <f t="shared" si="0"/>
        <v>#DIV/0!</v>
      </c>
      <c r="H34" s="11" t="e">
        <f t="shared" si="1"/>
        <v>#DIV/0!</v>
      </c>
      <c r="I34" s="3" t="e">
        <f>D34/E34</f>
        <v>#DIV/0!</v>
      </c>
    </row>
    <row r="35" spans="4:13" x14ac:dyDescent="0.25">
      <c r="D35" s="3"/>
      <c r="E35" s="3"/>
      <c r="F35" s="3"/>
      <c r="G35" s="3" t="e">
        <f t="shared" si="0"/>
        <v>#DIV/0!</v>
      </c>
      <c r="H35" s="3" t="e">
        <f t="shared" si="1"/>
        <v>#DIV/0!</v>
      </c>
      <c r="I35" s="3"/>
    </row>
    <row r="36" spans="4:13" x14ac:dyDescent="0.25">
      <c r="G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2">
        <f>59.02*10.764</f>
        <v>635.29128000000003</v>
      </c>
      <c r="F38" s="2">
        <v>7500000</v>
      </c>
      <c r="G38" s="3">
        <f t="shared" ref="G38:G43" si="2">F38/E38</f>
        <v>11805.608287272571</v>
      </c>
      <c r="H38">
        <v>500</v>
      </c>
      <c r="I38">
        <v>100</v>
      </c>
      <c r="J38" s="3">
        <f t="shared" ref="J38:J43" si="3">I38+H38+F38</f>
        <v>7500600</v>
      </c>
      <c r="K38" s="3">
        <f t="shared" ref="K38:K43" si="4">J38/E38</f>
        <v>11806.552735935553</v>
      </c>
      <c r="L38" s="5"/>
      <c r="M38" s="3"/>
    </row>
    <row r="39" spans="4:13" x14ac:dyDescent="0.25">
      <c r="D39" s="3"/>
      <c r="E39" s="2">
        <v>615</v>
      </c>
      <c r="F39" s="2">
        <v>8200000</v>
      </c>
      <c r="G39" s="3">
        <f t="shared" si="2"/>
        <v>13333.333333333334</v>
      </c>
      <c r="H39">
        <v>492000</v>
      </c>
      <c r="I39">
        <v>30000</v>
      </c>
      <c r="J39" s="3">
        <f t="shared" si="3"/>
        <v>8722000</v>
      </c>
      <c r="K39" s="3">
        <f t="shared" si="4"/>
        <v>14182.113821138211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>
        <f>38.97*10.764</f>
        <v>419.47307999999998</v>
      </c>
      <c r="F40" s="3">
        <v>4500000</v>
      </c>
      <c r="G40" s="3">
        <f t="shared" si="2"/>
        <v>10727.744435948071</v>
      </c>
      <c r="H40" s="3">
        <v>500</v>
      </c>
      <c r="I40" s="3">
        <v>100</v>
      </c>
      <c r="J40" s="3">
        <f t="shared" si="3"/>
        <v>4500600</v>
      </c>
      <c r="K40" s="3">
        <f t="shared" si="4"/>
        <v>10729.174801872865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2"/>
        <v>#DIV/0!</v>
      </c>
      <c r="H41" s="3">
        <v>735000</v>
      </c>
      <c r="I41" s="3">
        <v>30000</v>
      </c>
      <c r="J41" s="3">
        <f t="shared" si="3"/>
        <v>765000</v>
      </c>
      <c r="K41" s="3" t="e">
        <f t="shared" si="4"/>
        <v>#DIV/0!</v>
      </c>
      <c r="L41" s="3"/>
      <c r="M41" s="3"/>
    </row>
    <row r="42" spans="4:13" x14ac:dyDescent="0.25">
      <c r="G42" t="e">
        <f t="shared" si="2"/>
        <v>#DIV/0!</v>
      </c>
      <c r="H42">
        <v>854000</v>
      </c>
      <c r="I42" s="3">
        <v>30000</v>
      </c>
      <c r="J42" s="3">
        <f t="shared" si="3"/>
        <v>884000</v>
      </c>
      <c r="K42" s="3" t="e">
        <f t="shared" si="4"/>
        <v>#DIV/0!</v>
      </c>
    </row>
    <row r="43" spans="4:13" x14ac:dyDescent="0.25">
      <c r="G43" t="e">
        <f t="shared" si="2"/>
        <v>#DIV/0!</v>
      </c>
      <c r="H43">
        <v>693000</v>
      </c>
      <c r="I43" s="3">
        <v>30000</v>
      </c>
      <c r="J43" s="3">
        <f t="shared" si="3"/>
        <v>723000</v>
      </c>
      <c r="K43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2023-09-27T10:07:12Z</dcterms:modified>
</cp:coreProperties>
</file>