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Girish Bharat Chavan\"/>
    </mc:Choice>
  </mc:AlternateContent>
  <xr:revisionPtr revIDLastSave="0" documentId="13_ncr:1_{E94442AE-E01C-4EE6-BA63-F67EC258766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1" i="4" l="1"/>
  <c r="Q9" i="4"/>
  <c r="Q8" i="4"/>
  <c r="Q7" i="4"/>
  <c r="S7" i="4"/>
  <c r="C3" i="4"/>
  <c r="C4" i="4"/>
  <c r="C10" i="4"/>
  <c r="C11" i="4"/>
  <c r="C12" i="4"/>
  <c r="C13" i="4"/>
  <c r="C14" i="4"/>
  <c r="C15" i="4"/>
  <c r="C16" i="4"/>
  <c r="C17" i="4"/>
  <c r="C2" i="4"/>
  <c r="H23" i="4"/>
  <c r="H21" i="4"/>
  <c r="I20" i="4"/>
  <c r="I1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<sst xmlns="http://schemas.openxmlformats.org/spreadsheetml/2006/main" count="34" uniqueCount="26">
  <si>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</si>
  <si>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</si>
  <si>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</si>
  <si>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</si>
  <si>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</si>
  <si>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</si>
  <si>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</si>
  <si>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</si>
  <si>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</si>
  <si>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</si>
  <si>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</si>
  <si>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</si>
  <si>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</si>
  <si>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f. no. 3109, 31st floor, runwal garden phase3, </t>
  </si>
  <si>
    <t>ca</t>
  </si>
  <si>
    <t>Deck</t>
  </si>
  <si>
    <t>1 car parking</t>
  </si>
  <si>
    <t>rate</t>
  </si>
  <si>
    <t>agreement - 17.11.22 - 58.21 lakh</t>
  </si>
  <si>
    <t>fmv</t>
  </si>
  <si>
    <t>ls - 65 lakhs</t>
  </si>
  <si>
    <t>runwal garden ph 3</t>
  </si>
  <si>
    <t>13.01.23</t>
  </si>
  <si>
    <t>Flooor</t>
  </si>
  <si>
    <t>31.01.23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</si>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</sst>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CEF0A4-14AF-44BE-851D-A06FE9E78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268FAC-7FA5-40C0-A15B-21D743EA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D1634-2DDA-4462-9294-213107996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8A1034-4C12-45EA-933B-B98D4371A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068568-6CA6-4C0C-B914-369C2368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FD86F-3E08-4B07-9B67-C0F9AC52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BE87AA-DC5B-4755-A024-BBF1335CB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7" sqref="P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23</v>
      </c>
    </row>
    <row r="2" spans="1:21" x14ac:dyDescent="0.25">
      <c r="A2" s="4">
        <f t="shared" ref="A2:A15" si="0">N2</f>
        <v>0</v>
      </c>
      <c r="B2" s="4">
        <f t="shared" ref="B2:B15" si="1">Q2</f>
        <v>540</v>
      </c>
      <c r="C2" s="4">
        <f>B2*1.1</f>
        <v>594</v>
      </c>
      <c r="D2" s="4">
        <f t="shared" ref="D2:D13" si="2">C2*1.2</f>
        <v>712.8</v>
      </c>
      <c r="E2" s="15">
        <f t="shared" ref="E2:E13" si="3">R2</f>
        <v>6000000</v>
      </c>
      <c r="F2" s="14">
        <f t="shared" ref="F2:F13" si="4">ROUND((E2/B2),0)</f>
        <v>11111</v>
      </c>
      <c r="G2" s="9">
        <f t="shared" ref="G2:G13" si="5">ROUND((E2/C2),0)</f>
        <v>10101</v>
      </c>
      <c r="H2" s="9">
        <f t="shared" ref="H2:H13" si="6">ROUND((E2/D2),0)</f>
        <v>8418</v>
      </c>
      <c r="I2" s="9" t="e">
        <f>#REF!</f>
        <v>#REF!</v>
      </c>
      <c r="J2" s="4" t="str">
        <f t="shared" ref="J2:J13" si="7">S2</f>
        <v>runwal garden ph 3</v>
      </c>
      <c r="O2">
        <v>0</v>
      </c>
      <c r="P2">
        <f t="shared" ref="P2:P12" si="8">O2/1.2</f>
        <v>0</v>
      </c>
      <c r="Q2">
        <v>540</v>
      </c>
      <c r="R2" s="2">
        <v>6000000</v>
      </c>
      <c r="S2" s="7" t="s">
        <v>21</v>
      </c>
      <c r="T2" s="7"/>
    </row>
    <row r="3" spans="1:21" x14ac:dyDescent="0.25">
      <c r="A3" s="4">
        <f t="shared" si="0"/>
        <v>0</v>
      </c>
      <c r="B3" s="4">
        <f t="shared" si="1"/>
        <v>540</v>
      </c>
      <c r="C3" s="4">
        <f t="shared" ref="C3:C17" si="9">B3*1.1</f>
        <v>594</v>
      </c>
      <c r="D3" s="4">
        <f t="shared" si="2"/>
        <v>712.8</v>
      </c>
      <c r="E3" s="15">
        <f t="shared" si="3"/>
        <v>6100000</v>
      </c>
      <c r="F3" s="14">
        <f t="shared" si="4"/>
        <v>11296</v>
      </c>
      <c r="G3" s="9">
        <f t="shared" si="5"/>
        <v>10269</v>
      </c>
      <c r="H3" s="9">
        <f t="shared" si="6"/>
        <v>8558</v>
      </c>
      <c r="I3" s="9" t="e">
        <f>#REF!</f>
        <v>#REF!</v>
      </c>
      <c r="J3" s="4" t="str">
        <f t="shared" si="7"/>
        <v>runwal garden ph 3</v>
      </c>
      <c r="O3">
        <v>0</v>
      </c>
      <c r="P3">
        <f t="shared" si="8"/>
        <v>0</v>
      </c>
      <c r="Q3">
        <v>540</v>
      </c>
      <c r="R3" s="2">
        <v>6100000</v>
      </c>
      <c r="S3" s="7" t="s">
        <v>21</v>
      </c>
      <c r="T3" s="7"/>
    </row>
    <row r="4" spans="1:21" x14ac:dyDescent="0.25">
      <c r="A4" s="4">
        <f t="shared" si="0"/>
        <v>0</v>
      </c>
      <c r="B4" s="4">
        <f t="shared" si="1"/>
        <v>518</v>
      </c>
      <c r="C4" s="4">
        <f t="shared" si="9"/>
        <v>569.80000000000007</v>
      </c>
      <c r="D4" s="4">
        <f t="shared" si="2"/>
        <v>683.7600000000001</v>
      </c>
      <c r="E4" s="15">
        <f t="shared" si="3"/>
        <v>6000000</v>
      </c>
      <c r="F4" s="14">
        <f t="shared" si="4"/>
        <v>11583</v>
      </c>
      <c r="G4" s="9">
        <f t="shared" si="5"/>
        <v>10530</v>
      </c>
      <c r="H4" s="9">
        <f t="shared" si="6"/>
        <v>8775</v>
      </c>
      <c r="I4" s="9" t="e">
        <f>#REF!</f>
        <v>#REF!</v>
      </c>
      <c r="J4" s="4" t="str">
        <f t="shared" si="7"/>
        <v>runwal garden ph 3</v>
      </c>
      <c r="O4">
        <v>0</v>
      </c>
      <c r="P4">
        <f t="shared" si="8"/>
        <v>0</v>
      </c>
      <c r="Q4">
        <v>518</v>
      </c>
      <c r="R4" s="2">
        <v>6000000</v>
      </c>
      <c r="S4" s="7" t="s">
        <v>21</v>
      </c>
      <c r="T4" s="7"/>
    </row>
    <row r="5" spans="1:21" x14ac:dyDescent="0.25">
      <c r="A5" s="4">
        <f t="shared" si="0"/>
        <v>0</v>
      </c>
      <c r="B5" s="4">
        <f t="shared" si="1"/>
        <v>522</v>
      </c>
      <c r="C5" s="4">
        <f t="shared" si="9"/>
        <v>574.20000000000005</v>
      </c>
      <c r="D5" s="4">
        <f t="shared" si="2"/>
        <v>689.04000000000008</v>
      </c>
      <c r="E5" s="15">
        <f t="shared" si="3"/>
        <v>5800000</v>
      </c>
      <c r="F5" s="14">
        <f t="shared" si="4"/>
        <v>11111</v>
      </c>
      <c r="G5" s="9">
        <f t="shared" si="5"/>
        <v>10101</v>
      </c>
      <c r="H5" s="9">
        <f t="shared" si="6"/>
        <v>8418</v>
      </c>
      <c r="I5" s="9" t="e">
        <f>#REF!</f>
        <v>#REF!</v>
      </c>
      <c r="J5" s="4" t="str">
        <f t="shared" si="7"/>
        <v>runwal garden ph 3</v>
      </c>
      <c r="O5">
        <v>0</v>
      </c>
      <c r="P5">
        <f t="shared" si="8"/>
        <v>0</v>
      </c>
      <c r="Q5">
        <v>522</v>
      </c>
      <c r="R5" s="2">
        <v>5800000</v>
      </c>
      <c r="S5" s="7" t="s">
        <v>21</v>
      </c>
      <c r="T5" s="7"/>
    </row>
    <row r="6" spans="1:21" x14ac:dyDescent="0.25">
      <c r="A6" s="4">
        <f t="shared" si="0"/>
        <v>0</v>
      </c>
      <c r="B6" s="4">
        <f t="shared" si="1"/>
        <v>548</v>
      </c>
      <c r="C6" s="4">
        <f t="shared" si="9"/>
        <v>602.80000000000007</v>
      </c>
      <c r="D6" s="4">
        <f t="shared" si="2"/>
        <v>723.36</v>
      </c>
      <c r="E6" s="15">
        <f t="shared" si="3"/>
        <v>5500000</v>
      </c>
      <c r="F6" s="9">
        <f t="shared" si="4"/>
        <v>10036</v>
      </c>
      <c r="G6" s="9">
        <f t="shared" si="5"/>
        <v>9124</v>
      </c>
      <c r="H6" s="9">
        <f t="shared" si="6"/>
        <v>7603</v>
      </c>
      <c r="I6" s="9" t="e">
        <f>#REF!</f>
        <v>#REF!</v>
      </c>
      <c r="J6" s="4" t="str">
        <f t="shared" si="7"/>
        <v>runwal garden ph 3</v>
      </c>
      <c r="O6">
        <v>0</v>
      </c>
      <c r="P6">
        <f t="shared" si="8"/>
        <v>0</v>
      </c>
      <c r="Q6">
        <v>548</v>
      </c>
      <c r="R6" s="2">
        <v>5500000</v>
      </c>
      <c r="S6" s="7" t="s">
        <v>21</v>
      </c>
      <c r="T6" s="7"/>
    </row>
    <row r="7" spans="1:21" x14ac:dyDescent="0.25">
      <c r="A7" s="4">
        <f t="shared" si="0"/>
        <v>0</v>
      </c>
      <c r="B7" s="4">
        <f t="shared" si="1"/>
        <v>540.90519999999992</v>
      </c>
      <c r="C7" s="4">
        <f t="shared" si="9"/>
        <v>594.99572000000001</v>
      </c>
      <c r="D7" s="4">
        <f t="shared" si="2"/>
        <v>713.99486400000001</v>
      </c>
      <c r="E7" s="15">
        <f t="shared" si="3"/>
        <v>5357000</v>
      </c>
      <c r="F7" s="9">
        <f t="shared" si="4"/>
        <v>9904</v>
      </c>
      <c r="G7" s="9">
        <f t="shared" si="5"/>
        <v>9003</v>
      </c>
      <c r="H7" s="9">
        <f t="shared" si="6"/>
        <v>7503</v>
      </c>
      <c r="I7" s="9" t="e">
        <f>#REF!</f>
        <v>#REF!</v>
      </c>
      <c r="J7" s="4">
        <f t="shared" si="7"/>
        <v>50.269999999999996</v>
      </c>
      <c r="O7">
        <v>0</v>
      </c>
      <c r="P7">
        <f t="shared" si="8"/>
        <v>0</v>
      </c>
      <c r="Q7">
        <f>S7*10.76</f>
        <v>540.90519999999992</v>
      </c>
      <c r="R7" s="2">
        <v>5357000</v>
      </c>
      <c r="S7" s="7">
        <f>49.08+1.19</f>
        <v>50.269999999999996</v>
      </c>
      <c r="T7" s="7" t="s">
        <v>22</v>
      </c>
      <c r="U7">
        <v>5</v>
      </c>
    </row>
    <row r="8" spans="1:21" x14ac:dyDescent="0.25">
      <c r="A8" s="4">
        <f t="shared" si="0"/>
        <v>0</v>
      </c>
      <c r="B8" s="4">
        <f t="shared" si="1"/>
        <v>434.97323999999992</v>
      </c>
      <c r="C8" s="4">
        <f t="shared" si="9"/>
        <v>478.47056399999997</v>
      </c>
      <c r="D8" s="4">
        <f t="shared" si="2"/>
        <v>574.16467679999994</v>
      </c>
      <c r="E8" s="15">
        <f t="shared" si="3"/>
        <v>4224000</v>
      </c>
      <c r="F8" s="9">
        <f t="shared" si="4"/>
        <v>9711</v>
      </c>
      <c r="G8" s="9">
        <f t="shared" si="5"/>
        <v>8828</v>
      </c>
      <c r="H8" s="9">
        <f t="shared" si="6"/>
        <v>7357</v>
      </c>
      <c r="I8" s="9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>40.41*10.764</f>
        <v>434.97323999999992</v>
      </c>
      <c r="R8" s="2">
        <v>4224000</v>
      </c>
      <c r="S8" s="7"/>
      <c r="T8" s="7" t="s">
        <v>22</v>
      </c>
      <c r="U8">
        <v>32</v>
      </c>
    </row>
    <row r="9" spans="1:21" x14ac:dyDescent="0.25">
      <c r="A9" s="4">
        <f t="shared" si="0"/>
        <v>0</v>
      </c>
      <c r="B9" s="4">
        <f t="shared" si="1"/>
        <v>540.90519999999992</v>
      </c>
      <c r="C9" s="4">
        <f t="shared" si="9"/>
        <v>594.99572000000001</v>
      </c>
      <c r="D9" s="4">
        <f t="shared" si="2"/>
        <v>713.99486400000001</v>
      </c>
      <c r="E9" s="15">
        <f t="shared" si="3"/>
        <v>5635680</v>
      </c>
      <c r="F9" s="14">
        <f t="shared" si="4"/>
        <v>10419</v>
      </c>
      <c r="G9" s="9">
        <f t="shared" si="5"/>
        <v>9472</v>
      </c>
      <c r="H9" s="9">
        <f t="shared" si="6"/>
        <v>7893</v>
      </c>
      <c r="I9" s="9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>Q7</f>
        <v>540.90519999999992</v>
      </c>
      <c r="R9" s="2">
        <v>5635680</v>
      </c>
      <c r="S9" s="7"/>
      <c r="T9" s="7" t="s">
        <v>24</v>
      </c>
      <c r="U9">
        <v>29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2:Q12" si="10">P10/1.2</f>
        <v>0</v>
      </c>
      <c r="R10" s="2">
        <v>0</v>
      </c>
      <c r="S10" s="7"/>
      <c r="T10" s="7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9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6" spans="1:21" x14ac:dyDescent="0.25">
      <c r="C16" s="4">
        <f t="shared" si="9"/>
        <v>0</v>
      </c>
    </row>
    <row r="17" spans="3:24" x14ac:dyDescent="0.25">
      <c r="C17" s="4">
        <f t="shared" si="9"/>
        <v>0</v>
      </c>
    </row>
    <row r="18" spans="3:24" x14ac:dyDescent="0.25">
      <c r="G18" t="s">
        <v>13</v>
      </c>
    </row>
    <row r="19" spans="3:24" x14ac:dyDescent="0.25">
      <c r="G19" t="s">
        <v>14</v>
      </c>
      <c r="H19">
        <v>528</v>
      </c>
      <c r="I19">
        <f>49.08*10.764</f>
        <v>528.29711999999995</v>
      </c>
      <c r="J19" t="s">
        <v>16</v>
      </c>
    </row>
    <row r="20" spans="3:24" x14ac:dyDescent="0.25">
      <c r="G20" t="s">
        <v>15</v>
      </c>
      <c r="H20">
        <v>14</v>
      </c>
      <c r="I20">
        <f>1.29*10.764</f>
        <v>13.88556</v>
      </c>
    </row>
    <row r="21" spans="3:24" x14ac:dyDescent="0.25">
      <c r="E21">
        <f>H21*1.1</f>
        <v>596.20000000000005</v>
      </c>
      <c r="H21">
        <f>SUM(H19:H20)</f>
        <v>542</v>
      </c>
    </row>
    <row r="22" spans="3:24" x14ac:dyDescent="0.25">
      <c r="E22" t="s">
        <v>25</v>
      </c>
      <c r="G22" s="5" t="s">
        <v>17</v>
      </c>
      <c r="H22" s="5">
        <v>11200</v>
      </c>
    </row>
    <row r="23" spans="3:24" x14ac:dyDescent="0.25">
      <c r="G23" t="s">
        <v>19</v>
      </c>
      <c r="H23">
        <f>H22*H21</f>
        <v>6070400</v>
      </c>
    </row>
    <row r="24" spans="3:24" x14ac:dyDescent="0.25">
      <c r="P24" s="10"/>
      <c r="Q24" s="10"/>
      <c r="R24" s="12"/>
      <c r="T24" s="10"/>
      <c r="U24" s="10"/>
      <c r="V24" s="10"/>
      <c r="W24" s="10"/>
      <c r="X24" s="10"/>
    </row>
    <row r="25" spans="3:24" x14ac:dyDescent="0.25">
      <c r="P25" s="10"/>
      <c r="Q25" s="13"/>
      <c r="R25" s="13"/>
      <c r="T25" s="13"/>
      <c r="U25" s="13"/>
      <c r="V25" s="10"/>
      <c r="W25" s="10"/>
      <c r="X25" s="10"/>
    </row>
    <row r="26" spans="3:24" x14ac:dyDescent="0.25">
      <c r="P26" s="10"/>
      <c r="Q26" s="10"/>
      <c r="R26" s="10"/>
      <c r="T26" s="10"/>
      <c r="U26" s="10"/>
      <c r="V26" s="10"/>
      <c r="W26" s="10"/>
      <c r="X26" s="10"/>
    </row>
    <row r="27" spans="3:24" x14ac:dyDescent="0.25">
      <c r="G27" t="s">
        <v>18</v>
      </c>
      <c r="P27" s="10"/>
      <c r="Q27" s="10"/>
      <c r="R27" s="10"/>
      <c r="T27" s="10"/>
      <c r="U27" s="10"/>
      <c r="V27" s="10"/>
      <c r="W27" s="10"/>
      <c r="X27" s="10"/>
    </row>
    <row r="28" spans="3:24" x14ac:dyDescent="0.25">
      <c r="G28" t="s">
        <v>20</v>
      </c>
      <c r="P28" s="10"/>
      <c r="Q28" s="10"/>
      <c r="R28" s="11"/>
      <c r="T28" s="11"/>
      <c r="U28" s="11"/>
      <c r="V28" s="10"/>
      <c r="W28" s="10"/>
      <c r="X28" s="10"/>
    </row>
    <row r="29" spans="3:24" x14ac:dyDescent="0.25">
      <c r="P29" s="10"/>
      <c r="Q29" s="10"/>
      <c r="R29" s="10"/>
      <c r="T29" s="10"/>
      <c r="U29" s="10"/>
      <c r="V29" s="10"/>
      <c r="W29" s="10"/>
      <c r="X29" s="10"/>
    </row>
    <row r="30" spans="3:24" x14ac:dyDescent="0.25">
      <c r="P30" s="10"/>
      <c r="Q30" s="10"/>
      <c r="R30" s="10"/>
      <c r="T30" s="10"/>
      <c r="U30" s="10"/>
      <c r="V30" s="10"/>
      <c r="W30" s="10"/>
      <c r="X30" s="10"/>
    </row>
    <row r="31" spans="3:24" x14ac:dyDescent="0.25">
      <c r="P31" s="10"/>
      <c r="Q31" s="10"/>
      <c r="R31" s="10"/>
      <c r="T31" s="10"/>
      <c r="U31" s="10"/>
      <c r="V31" s="10"/>
      <c r="W31" s="10"/>
      <c r="X31" s="10"/>
    </row>
    <row r="32" spans="3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2023-09-23T10:15:07Z</dcterms:modified>
</cp:coreProperties>
</file>