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6983BF1-4AE4-44A2-8A17-3DF7108D97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G19" i="1"/>
  <c r="G84" i="1"/>
  <c r="G23" i="1"/>
  <c r="G14" i="1"/>
  <c r="G10" i="1"/>
  <c r="G11" i="1" s="1"/>
  <c r="G8" i="1"/>
  <c r="G6" i="1"/>
  <c r="G5" i="1"/>
  <c r="G12" i="1" l="1"/>
  <c r="G13" i="1" s="1"/>
  <c r="G16" i="1" s="1"/>
  <c r="H84" i="1"/>
  <c r="H23" i="1"/>
  <c r="H14" i="1"/>
  <c r="H10" i="1"/>
  <c r="H11" i="1" s="1"/>
  <c r="H8" i="1"/>
  <c r="H6" i="1"/>
  <c r="H5" i="1"/>
  <c r="C25" i="1"/>
  <c r="C21" i="1"/>
  <c r="C20" i="1"/>
  <c r="G20" i="1" l="1"/>
  <c r="G21" i="1"/>
  <c r="G25" i="1"/>
  <c r="H12" i="1"/>
  <c r="H13" i="1" s="1"/>
  <c r="H16" i="1" s="1"/>
  <c r="H19" i="1" s="1"/>
  <c r="C23" i="1"/>
  <c r="H20" i="1" l="1"/>
  <c r="H25" i="1"/>
  <c r="H21" i="1"/>
  <c r="C84" i="1"/>
  <c r="C5" i="1" l="1"/>
  <c r="C6" i="1" l="1"/>
  <c r="C14" i="1"/>
  <c r="C8" i="1" l="1"/>
  <c r="C10" i="1"/>
  <c r="C11" i="1" s="1"/>
  <c r="C12" i="1" s="1"/>
  <c r="C13" i="1" s="1"/>
  <c r="C16" i="1" s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<sst xmlns="http://schemas.openxmlformats.org/spreadsheetml/2006/main" count="26" uniqueCount="25">
  <si>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</si>
  <si>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</si>
  <si>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</si>
  <si>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</si>
  <si>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</si>
  <si>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</si>
  <si>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</si>
  <si>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</si>
  <si>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</si>
  <si>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</si>
  <si>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</si>
  <si>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</si>
  <si>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</si>
  <si>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</si>
  <si>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</si>
  <si>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</si>
  <si>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</si>
  <si>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</si>
  <si>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CBI - Corporate Fianance Branch BKC - Parag Rameshchandra Malde - 6th Floor Office</t>
  </si>
  <si>
    <t>part oc</t>
  </si>
  <si>
    <t>6th floor</t>
  </si>
  <si>
    <t>8th Floor</t>
  </si>
  <si>
    <t>8th Floor Office</t>
  </si>
  <si>
    <t>8th floor</t>
  </si>
  <si>
    <t>8th Floor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</si>
</sst>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3" borderId="0" xfId="0" applyNumberFormat="1" applyFont="1" applyFill="1" applyBorder="1"/>
    <xf numFmtId="0" fontId="0" fillId="3" borderId="0" xfId="0" applyFill="1"/>
    <xf numFmtId="43" fontId="4" fillId="3" borderId="0" xfId="0" applyNumberFormat="1" applyFont="1" applyFill="1" applyBorder="1"/>
    <xf numFmtId="0" fontId="4" fillId="3" borderId="0" xfId="0" applyFont="1" applyFill="1" applyBorder="1"/>
    <xf numFmtId="0" fontId="0" fillId="3" borderId="0" xfId="0" applyFont="1" applyFill="1"/>
    <xf numFmtId="43" fontId="4" fillId="3" borderId="7" xfId="0" applyNumberFormat="1" applyFont="1" applyFill="1" applyBorder="1"/>
    <xf numFmtId="43" fontId="5" fillId="3" borderId="0" xfId="0" applyNumberFormat="1" applyFont="1" applyFill="1"/>
    <xf numFmtId="0" fontId="0" fillId="3" borderId="0" xfId="0" applyFill="1" applyBorder="1"/>
    <xf numFmtId="43" fontId="4" fillId="2" borderId="0" xfId="0" applyNumberFormat="1" applyFont="1" applyFill="1" applyBorder="1"/>
    <xf numFmtId="0" fontId="4" fillId="2" borderId="0" xfId="0" applyFont="1" applyFill="1" applyBorder="1"/>
    <xf numFmtId="43" fontId="4" fillId="2" borderId="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7.140625" style="21" customWidth="1"/>
    <col min="8" max="8" width="17.140625" style="21" hidden="1" customWidth="1"/>
    <col min="10" max="10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18"/>
      <c r="H1" s="18"/>
      <c r="I1" s="5"/>
      <c r="J1" s="5"/>
      <c r="K1" s="5"/>
      <c r="L1" s="3"/>
    </row>
    <row r="2" spans="1:12" x14ac:dyDescent="0.25">
      <c r="A2" s="4"/>
      <c r="B2" s="5"/>
      <c r="C2" s="36" t="s">
        <v>20</v>
      </c>
      <c r="D2" s="28"/>
      <c r="E2" s="5"/>
      <c r="F2" s="5"/>
      <c r="G2" s="36" t="s">
        <v>23</v>
      </c>
      <c r="H2" s="36" t="s">
        <v>21</v>
      </c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38"/>
      <c r="E3" s="5"/>
      <c r="F3" s="5"/>
      <c r="G3" s="35">
        <v>24000</v>
      </c>
      <c r="H3" s="35">
        <v>24000</v>
      </c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35">
        <v>2800</v>
      </c>
      <c r="H4" s="35">
        <v>2800</v>
      </c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35">
        <f>G3-G4</f>
        <v>21200</v>
      </c>
      <c r="H5" s="35">
        <f>H3-H4</f>
        <v>21200</v>
      </c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35">
        <f>G4</f>
        <v>2800</v>
      </c>
      <c r="H6" s="35">
        <f>H4</f>
        <v>2800</v>
      </c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1">
        <v>2023</v>
      </c>
      <c r="E7" s="5"/>
      <c r="F7" s="5"/>
      <c r="G7" s="36">
        <v>0</v>
      </c>
      <c r="H7" s="36">
        <v>0</v>
      </c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36">
        <f>G9-G7</f>
        <v>60</v>
      </c>
      <c r="H8" s="36">
        <f>H9-H7</f>
        <v>60</v>
      </c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36">
        <v>60</v>
      </c>
      <c r="H9" s="36">
        <v>60</v>
      </c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36">
        <f>90*G7/G9</f>
        <v>0</v>
      </c>
      <c r="H10" s="36">
        <f>90*H7/H9</f>
        <v>0</v>
      </c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37">
        <f>G10%</f>
        <v>0</v>
      </c>
      <c r="H11" s="37">
        <f>H10%</f>
        <v>0</v>
      </c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35">
        <f>G6*G11</f>
        <v>0</v>
      </c>
      <c r="H12" s="35">
        <f>H6*H11</f>
        <v>0</v>
      </c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35">
        <f>G6-G12</f>
        <v>2800</v>
      </c>
      <c r="H13" s="35">
        <f>H6-H12</f>
        <v>2800</v>
      </c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35">
        <f>G5</f>
        <v>21200</v>
      </c>
      <c r="H14" s="35">
        <f>H5</f>
        <v>21200</v>
      </c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35"/>
      <c r="H15" s="35"/>
      <c r="I15" s="5"/>
      <c r="J15" s="5"/>
      <c r="K15" s="5"/>
      <c r="L15" s="6"/>
    </row>
    <row r="16" spans="1:12" x14ac:dyDescent="0.25">
      <c r="A16" s="39" t="s">
        <v>13</v>
      </c>
      <c r="B16" s="42"/>
      <c r="C16" s="38">
        <f>C14+C13</f>
        <v>24000</v>
      </c>
      <c r="D16" s="29"/>
      <c r="E16" s="5"/>
      <c r="F16" s="5"/>
      <c r="G16" s="38">
        <f>G14+G13</f>
        <v>24000</v>
      </c>
      <c r="H16" s="38">
        <f>H14+H13</f>
        <v>24000</v>
      </c>
      <c r="I16" s="5"/>
      <c r="J16" s="5"/>
      <c r="K16" s="5"/>
      <c r="L16" s="6"/>
    </row>
    <row r="17" spans="1:12" x14ac:dyDescent="0.25">
      <c r="B17" s="9"/>
      <c r="C17" s="36"/>
      <c r="D17" s="30"/>
      <c r="G17" s="36"/>
      <c r="H17" s="36"/>
      <c r="I17" s="45"/>
      <c r="J17" s="5"/>
      <c r="K17" s="5"/>
      <c r="L17" s="6"/>
    </row>
    <row r="18" spans="1:12" x14ac:dyDescent="0.25">
      <c r="A18" s="39" t="s">
        <v>17</v>
      </c>
      <c r="B18" s="40"/>
      <c r="C18" s="41">
        <v>559</v>
      </c>
      <c r="D18" s="30"/>
      <c r="G18" s="41">
        <v>582</v>
      </c>
      <c r="H18" s="41">
        <v>559</v>
      </c>
      <c r="J18" s="12"/>
      <c r="K18" s="5"/>
      <c r="L18" s="6"/>
    </row>
    <row r="19" spans="1:12" x14ac:dyDescent="0.25">
      <c r="A19" s="4" t="s">
        <v>16</v>
      </c>
      <c r="B19" s="44"/>
      <c r="C19" s="48">
        <f>C18*C16</f>
        <v>13416000</v>
      </c>
      <c r="D19" s="43"/>
      <c r="G19" s="51">
        <f>G18*G16</f>
        <v>13968000</v>
      </c>
      <c r="H19" s="51">
        <f>H16*H18+I20</f>
        <v>13416000</v>
      </c>
      <c r="I19" s="52"/>
      <c r="J19" s="5"/>
      <c r="K19" s="5"/>
      <c r="L19" s="11"/>
    </row>
    <row r="20" spans="1:12" x14ac:dyDescent="0.25">
      <c r="A20" s="4" t="s">
        <v>14</v>
      </c>
      <c r="B20" s="5"/>
      <c r="C20" s="59">
        <f>C19*0.9</f>
        <v>12074400</v>
      </c>
      <c r="D20" s="48"/>
      <c r="E20" s="49"/>
      <c r="G20" s="53">
        <f>G19*0.9</f>
        <v>12571200</v>
      </c>
      <c r="H20" s="53">
        <f>H19*0.9</f>
        <v>12074400</v>
      </c>
      <c r="I20" s="52"/>
      <c r="J20" s="5"/>
      <c r="K20" s="5"/>
      <c r="L20" s="6"/>
    </row>
    <row r="21" spans="1:12" x14ac:dyDescent="0.25">
      <c r="A21" s="4" t="s">
        <v>15</v>
      </c>
      <c r="B21" s="5"/>
      <c r="C21" s="59">
        <f>C19*0.8</f>
        <v>10732800</v>
      </c>
      <c r="D21" s="32"/>
      <c r="E21" s="50"/>
      <c r="G21" s="53">
        <f>G19*0.8</f>
        <v>11174400</v>
      </c>
      <c r="H21" s="53">
        <f>H19*0.8</f>
        <v>10732800</v>
      </c>
      <c r="I21" s="52"/>
      <c r="J21" s="5"/>
      <c r="K21" s="5"/>
      <c r="L21" s="6"/>
    </row>
    <row r="22" spans="1:12" x14ac:dyDescent="0.25">
      <c r="A22" s="4"/>
      <c r="B22" s="5"/>
      <c r="C22" s="60"/>
      <c r="D22" s="30"/>
      <c r="G22" s="54"/>
      <c r="H22" s="54"/>
      <c r="I22" s="55"/>
      <c r="J22" s="5"/>
      <c r="K22" s="5"/>
      <c r="L22" s="15"/>
    </row>
    <row r="23" spans="1:12" x14ac:dyDescent="0.25">
      <c r="A23" s="13" t="s">
        <v>9</v>
      </c>
      <c r="B23" s="14"/>
      <c r="C23" s="61">
        <f>C4*C18</f>
        <v>1565200</v>
      </c>
      <c r="D23" s="33"/>
      <c r="G23" s="56">
        <f>G4*G18</f>
        <v>1629600</v>
      </c>
      <c r="H23" s="56">
        <f>H4*H18</f>
        <v>1565200</v>
      </c>
      <c r="I23" s="52"/>
      <c r="J23" s="5"/>
      <c r="K23" s="5"/>
    </row>
    <row r="24" spans="1:12" x14ac:dyDescent="0.25">
      <c r="A24" s="23" t="s">
        <v>10</v>
      </c>
      <c r="C24" s="60"/>
      <c r="G24" s="54"/>
      <c r="H24" s="54"/>
      <c r="I24" s="52"/>
      <c r="J24" s="5"/>
      <c r="K24" s="5"/>
    </row>
    <row r="25" spans="1:12" x14ac:dyDescent="0.25">
      <c r="A25" s="25" t="s">
        <v>11</v>
      </c>
      <c r="B25" s="21"/>
      <c r="C25" s="59">
        <f>C19*0.04/12</f>
        <v>44720</v>
      </c>
      <c r="D25" s="34"/>
      <c r="E25" s="46"/>
      <c r="G25" s="53">
        <f>G19*0.04/12</f>
        <v>46560</v>
      </c>
      <c r="H25" s="53">
        <f>H19*0.04/12</f>
        <v>44720</v>
      </c>
      <c r="I25" s="52"/>
      <c r="J25" s="5"/>
      <c r="K25" s="5"/>
    </row>
    <row r="26" spans="1:12" x14ac:dyDescent="0.25">
      <c r="A26" s="5"/>
      <c r="B26" s="5"/>
      <c r="C26" s="20"/>
      <c r="D26" s="32"/>
      <c r="G26" s="53"/>
      <c r="H26" s="53"/>
      <c r="I26" s="52"/>
      <c r="J26" s="5"/>
    </row>
    <row r="27" spans="1:12" x14ac:dyDescent="0.25">
      <c r="A27" s="47" t="s">
        <v>18</v>
      </c>
      <c r="B27" s="5"/>
      <c r="C27" s="34"/>
      <c r="D27" s="34"/>
      <c r="E27" s="17"/>
      <c r="F27" s="17"/>
      <c r="G27" s="57" t="s">
        <v>24</v>
      </c>
      <c r="H27" s="57" t="s">
        <v>22</v>
      </c>
      <c r="I27" s="58"/>
      <c r="J27" s="5"/>
    </row>
    <row r="28" spans="1:12" x14ac:dyDescent="0.25">
      <c r="A28" s="47"/>
      <c r="B28" s="5"/>
      <c r="C28" s="5"/>
      <c r="D28" s="5"/>
      <c r="E28" s="5"/>
      <c r="F28" s="5"/>
      <c r="G28" s="58"/>
      <c r="H28" s="58"/>
      <c r="I28" s="58"/>
      <c r="J28" s="5"/>
    </row>
    <row r="29" spans="1:12" x14ac:dyDescent="0.25">
      <c r="A29" s="44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26"/>
      <c r="H41" s="26"/>
      <c r="I41" s="5"/>
      <c r="J41" s="5"/>
    </row>
    <row r="42" spans="1:10" x14ac:dyDescent="0.25">
      <c r="A42" s="5"/>
      <c r="B42" s="5"/>
      <c r="C42" s="26"/>
      <c r="E42" s="5"/>
      <c r="F42" s="5"/>
      <c r="G42" s="26"/>
      <c r="H42" s="26"/>
      <c r="I42" s="5"/>
      <c r="J42" s="5"/>
    </row>
    <row r="43" spans="1:10" x14ac:dyDescent="0.25">
      <c r="A43" s="5"/>
      <c r="B43" s="5"/>
      <c r="C43" s="26"/>
      <c r="E43" s="5"/>
      <c r="F43" s="5"/>
      <c r="G43" s="26"/>
      <c r="H43" s="26"/>
      <c r="I43" s="5"/>
      <c r="J43" s="5"/>
    </row>
    <row r="44" spans="1:10" x14ac:dyDescent="0.25">
      <c r="A44" s="5"/>
      <c r="B44" s="5"/>
      <c r="C44" s="26"/>
      <c r="E44" s="5"/>
      <c r="F44" s="5"/>
      <c r="G44" s="26"/>
      <c r="H44" s="26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24"/>
      <c r="H45" s="24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24"/>
      <c r="H46" s="24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24"/>
      <c r="H47" s="24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24"/>
      <c r="H48" s="24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19"/>
      <c r="H49" s="19"/>
      <c r="I49" s="5"/>
      <c r="J49" s="5"/>
    </row>
    <row r="50" spans="1:10" x14ac:dyDescent="0.25">
      <c r="A50" s="5"/>
      <c r="B50" s="5"/>
      <c r="C50" s="19"/>
      <c r="E50" s="5"/>
      <c r="F50" s="5"/>
      <c r="G50" s="19"/>
      <c r="H50" s="19"/>
      <c r="I50" s="5"/>
      <c r="J50" s="5"/>
    </row>
    <row r="51" spans="1:10" x14ac:dyDescent="0.25">
      <c r="A51" s="5"/>
      <c r="B51" s="5"/>
      <c r="C51" s="19"/>
      <c r="E51" s="5"/>
      <c r="F51" s="5"/>
      <c r="G51" s="19"/>
      <c r="H51" s="19"/>
      <c r="I51" s="5"/>
      <c r="J51" s="5"/>
    </row>
    <row r="52" spans="1:10" x14ac:dyDescent="0.25">
      <c r="A52" s="5"/>
      <c r="B52" s="5"/>
      <c r="C52" s="19"/>
      <c r="E52" s="5"/>
      <c r="F52" s="5"/>
      <c r="G52" s="19"/>
      <c r="H52" s="19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19"/>
      <c r="H53" s="19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19"/>
      <c r="H54" s="19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19"/>
      <c r="H55" s="19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19"/>
      <c r="H56" s="19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19"/>
      <c r="H57" s="19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19"/>
      <c r="H58" s="19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19"/>
      <c r="H59" s="19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19"/>
      <c r="H60" s="19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19"/>
      <c r="H61" s="19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19"/>
      <c r="H62" s="19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19"/>
      <c r="H63" s="19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19"/>
      <c r="H64" s="19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19"/>
      <c r="H65" s="19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19"/>
      <c r="H66" s="19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19"/>
      <c r="H67" s="19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19"/>
      <c r="H68" s="19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19"/>
      <c r="H69" s="19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9"/>
      <c r="H70" s="19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19"/>
      <c r="H71" s="19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19"/>
      <c r="H72" s="19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19"/>
      <c r="H73" s="19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19"/>
      <c r="H74" s="19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19"/>
      <c r="H75" s="19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19"/>
      <c r="H76" s="19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19"/>
      <c r="H77" s="19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19"/>
      <c r="H78" s="19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19"/>
      <c r="H79" s="19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19"/>
      <c r="H80" s="19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19"/>
      <c r="H81" s="19"/>
      <c r="I81" s="5"/>
      <c r="J81" s="5"/>
    </row>
    <row r="82" spans="1:10" x14ac:dyDescent="0.25">
      <c r="A82" s="5"/>
      <c r="B82" s="5"/>
      <c r="C82" s="19"/>
      <c r="E82" s="5"/>
      <c r="F82" s="5"/>
      <c r="G82" s="19"/>
      <c r="H82" s="19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19"/>
      <c r="H83" s="19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19">
        <f>G83*G82</f>
        <v>0</v>
      </c>
      <c r="H84" s="19">
        <f>H83*H82</f>
        <v>0</v>
      </c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19"/>
      <c r="H85" s="19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19"/>
      <c r="H86" s="19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19"/>
      <c r="H87" s="19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19"/>
      <c r="H88" s="19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19"/>
      <c r="H89" s="19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19"/>
      <c r="H90" s="19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19"/>
      <c r="H91" s="19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19"/>
      <c r="H92" s="19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19"/>
      <c r="H93" s="19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19"/>
      <c r="H94" s="19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19"/>
      <c r="H95" s="19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19"/>
      <c r="H96" s="19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19"/>
      <c r="H97" s="19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19"/>
      <c r="H98" s="19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19"/>
      <c r="H99" s="19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19"/>
      <c r="H100" s="19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19"/>
      <c r="H101" s="19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19"/>
      <c r="H102" s="19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19"/>
      <c r="H103" s="19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19"/>
      <c r="H104" s="19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19"/>
      <c r="H105" s="19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19"/>
      <c r="H106" s="19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19"/>
      <c r="H107" s="19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19"/>
      <c r="H108" s="19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19"/>
      <c r="H109" s="19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19"/>
      <c r="H110" s="19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19"/>
      <c r="H111" s="19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19"/>
      <c r="H112" s="19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19"/>
      <c r="H113" s="19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19"/>
      <c r="H114" s="19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19"/>
      <c r="H115" s="19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19"/>
      <c r="H116" s="19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19"/>
      <c r="H117" s="19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19"/>
      <c r="H118" s="19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19"/>
      <c r="H119" s="19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19"/>
      <c r="H120" s="19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19"/>
      <c r="H121" s="19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19"/>
      <c r="H122" s="19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19"/>
      <c r="H123" s="19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19"/>
      <c r="H124" s="19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19"/>
      <c r="H125" s="19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19"/>
      <c r="H126" s="19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19"/>
      <c r="H127" s="19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19"/>
      <c r="H128" s="19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19"/>
      <c r="H129" s="19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19"/>
      <c r="H130" s="19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19"/>
      <c r="H131" s="19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19"/>
      <c r="H132" s="19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19"/>
      <c r="H133" s="19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19"/>
      <c r="H134" s="19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19"/>
      <c r="H135" s="19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19"/>
      <c r="H136" s="19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19"/>
      <c r="H137" s="19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19"/>
      <c r="H138" s="19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19"/>
      <c r="H139" s="19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19"/>
      <c r="H140" s="19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19"/>
      <c r="H141" s="19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19"/>
      <c r="H142" s="19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19"/>
      <c r="H143" s="19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19"/>
      <c r="H144" s="19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19"/>
      <c r="H145" s="19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19"/>
      <c r="H146" s="19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19"/>
      <c r="H147" s="19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19"/>
      <c r="H148" s="19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19"/>
      <c r="H149" s="19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19"/>
      <c r="H150" s="19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19"/>
      <c r="H151" s="19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19"/>
      <c r="H152" s="19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19"/>
      <c r="H153" s="19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19"/>
      <c r="H154" s="19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19"/>
      <c r="H155" s="19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19"/>
      <c r="H156" s="19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19"/>
      <c r="H157" s="19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2023-10-10T06:11:09Z</dcterms:modified>
</cp:coreProperties>
</file>