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arag Rameshchandra Malde\"/>
    </mc:Choice>
  </mc:AlternateContent>
  <xr:revisionPtr revIDLastSave="0" documentId="13_ncr:1_{6ED7B41F-CE34-4E5B-AE60-E0D28BC61BD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N23" i="4" l="1"/>
  <c r="J22" i="4"/>
  <c r="J21" i="4"/>
  <c r="J20" i="4"/>
  <c r="I30" i="4"/>
  <c r="H30" i="4"/>
  <c r="H22" i="4" l="1"/>
  <c r="V10" i="4" l="1"/>
  <c r="W10" i="4" s="1"/>
  <c r="P24" i="4"/>
  <c r="Q11" i="4"/>
  <c r="Q10" i="4"/>
  <c r="W9" i="4"/>
  <c r="V9" i="4"/>
  <c r="Q9" i="4"/>
  <c r="C3" i="4"/>
  <c r="C4" i="4"/>
  <c r="C5" i="4"/>
  <c r="C6" i="4"/>
  <c r="C7" i="4"/>
  <c r="C8" i="4"/>
  <c r="C12" i="4"/>
  <c r="C13" i="4"/>
  <c r="C14" i="4"/>
  <c r="C15" i="4"/>
  <c r="C16" i="4"/>
  <c r="C2" i="4"/>
  <c r="T9" i="4"/>
  <c r="E25" i="4"/>
  <c r="D26" i="4"/>
  <c r="D25" i="4"/>
  <c r="D22" i="4"/>
  <c r="E20" i="4"/>
  <c r="P22" i="4"/>
  <c r="Q12" i="4" l="1"/>
  <c r="P12" i="4"/>
  <c r="P11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C10" i="4" s="1"/>
  <c r="A10" i="4"/>
  <c r="B9" i="4"/>
  <c r="C9" i="4" s="1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<sst xmlns="http://schemas.openxmlformats.org/spreadsheetml/2006/main" count="46" uniqueCount="35">
  <si>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</si>
  <si>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</si>
  <si>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</si>
  <si>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</si>
  <si>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</si>
  <si>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</si>
  <si>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</si>
  <si>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</si>
  <si>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</si>
  <si>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</si>
  <si>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</si>
  <si>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</si>
  <si>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</si>
  <si>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O. No. 1, 6th floor, E Wing, Tandice 69, suren road, andheri east</t>
  </si>
  <si>
    <t>ca</t>
  </si>
  <si>
    <t>mca</t>
  </si>
  <si>
    <t>fb</t>
  </si>
  <si>
    <t>height</t>
  </si>
  <si>
    <t>9.34 ft</t>
  </si>
  <si>
    <t>rate = 25000/- on ca</t>
  </si>
  <si>
    <t>rate</t>
  </si>
  <si>
    <t>fmv</t>
  </si>
  <si>
    <t>ref. report - 2017</t>
  </si>
  <si>
    <t>bua</t>
  </si>
  <si>
    <t>rate on bua</t>
  </si>
  <si>
    <t>rate onc a</t>
  </si>
  <si>
    <t>tandice 69</t>
  </si>
  <si>
    <t>part oc - 2021</t>
  </si>
  <si>
    <t>11.05.23</t>
  </si>
  <si>
    <t>25.04.23</t>
  </si>
  <si>
    <t>15.05.23</t>
  </si>
  <si>
    <t>6th floor</t>
  </si>
  <si>
    <t>8th floor</t>
  </si>
  <si>
    <t>BUA - index</t>
  </si>
  <si>
    <t>8th floor - ca - page no. 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</si>
</sst>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841375</xdr:colOff>
      <xdr:row>16</xdr:row>
      <xdr:rowOff>145756</xdr:rowOff>
    </xdr:from>
    <xdr:to>
      <xdr:col>29</xdr:col>
      <xdr:colOff>76200</xdr:colOff>
      <xdr:row>36</xdr:row>
      <xdr:rowOff>170164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DE6B83-FB75-458B-9DD1-250E19230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6375" y="3765256"/>
          <a:ext cx="6816725" cy="38344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CBADF-93ED-48A2-BD61-DC8088A15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661ED2-973C-481B-8A07-4471E5875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8E361A-61B9-431A-98CA-595B7B5A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B054B6-C2F6-4E59-94A9-651A87F31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954F2-50A5-4E99-9620-DED127D29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FD863-115B-4CA0-B3EE-DA360545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AFF26A-B1FF-4845-92F4-C77D5E215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55BC67-512B-4C8E-9E12-18AFE3B7E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23EED2-18EB-462F-B076-A452548C7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5FD0B8-CC7B-4D1D-9A27-F9A8B8594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.140625" customWidth="1"/>
    <col min="15" max="15" width="10.5703125" customWidth="1"/>
    <col min="16" max="16" width="10.425781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605</v>
      </c>
      <c r="C2" s="4">
        <f>B2*1.1</f>
        <v>665.5</v>
      </c>
      <c r="D2" s="4">
        <f t="shared" ref="D2:D13" si="2">C2*1.2</f>
        <v>798.6</v>
      </c>
      <c r="E2" s="5">
        <f t="shared" ref="E2:E13" si="3">R2</f>
        <v>13400000</v>
      </c>
      <c r="F2" s="15">
        <f t="shared" ref="F2:F13" si="4">ROUND((E2/B2),0)</f>
        <v>22149</v>
      </c>
      <c r="G2" s="10">
        <f t="shared" ref="G2:G13" si="5">ROUND((E2/C2),0)</f>
        <v>20135</v>
      </c>
      <c r="H2" s="10">
        <f t="shared" ref="H2:H13" si="6">ROUND((E2/D2),0)</f>
        <v>16779</v>
      </c>
      <c r="I2" s="4" t="e">
        <f>#REF!</f>
        <v>#REF!</v>
      </c>
      <c r="J2" s="4" t="str">
        <f t="shared" ref="J2:J13" si="7">S2</f>
        <v>tandice 69</v>
      </c>
      <c r="O2">
        <v>0</v>
      </c>
      <c r="P2">
        <f t="shared" ref="P2:P12" si="8">O2/1.2</f>
        <v>0</v>
      </c>
      <c r="Q2">
        <v>605</v>
      </c>
      <c r="R2" s="2">
        <v>13400000</v>
      </c>
      <c r="S2" s="8" t="s">
        <v>26</v>
      </c>
      <c r="T2" s="8"/>
    </row>
    <row r="3" spans="1:23" x14ac:dyDescent="0.25">
      <c r="A3" s="4">
        <f t="shared" si="0"/>
        <v>0</v>
      </c>
      <c r="B3" s="4">
        <f t="shared" si="1"/>
        <v>607</v>
      </c>
      <c r="C3" s="4">
        <f t="shared" ref="C3:C16" si="9">B3*1.1</f>
        <v>667.7</v>
      </c>
      <c r="D3" s="4">
        <f t="shared" si="2"/>
        <v>801.24</v>
      </c>
      <c r="E3" s="5">
        <f t="shared" si="3"/>
        <v>20000000</v>
      </c>
      <c r="F3" s="10">
        <f t="shared" si="4"/>
        <v>32949</v>
      </c>
      <c r="G3" s="10">
        <f t="shared" si="5"/>
        <v>29954</v>
      </c>
      <c r="H3" s="10">
        <f t="shared" si="6"/>
        <v>24961</v>
      </c>
      <c r="I3" s="4" t="e">
        <f>#REF!</f>
        <v>#REF!</v>
      </c>
      <c r="J3" s="4" t="str">
        <f t="shared" si="7"/>
        <v>tandice 69</v>
      </c>
      <c r="O3">
        <v>0</v>
      </c>
      <c r="P3">
        <f t="shared" si="8"/>
        <v>0</v>
      </c>
      <c r="Q3">
        <v>607</v>
      </c>
      <c r="R3" s="2">
        <v>20000000</v>
      </c>
      <c r="S3" s="8" t="s">
        <v>26</v>
      </c>
      <c r="T3" s="8"/>
    </row>
    <row r="4" spans="1:23" x14ac:dyDescent="0.25">
      <c r="A4" s="4">
        <f t="shared" si="0"/>
        <v>0</v>
      </c>
      <c r="B4" s="4">
        <f t="shared" si="1"/>
        <v>568.88</v>
      </c>
      <c r="C4" s="4">
        <f t="shared" si="9"/>
        <v>625.76800000000003</v>
      </c>
      <c r="D4" s="4">
        <f t="shared" si="2"/>
        <v>750.92160000000001</v>
      </c>
      <c r="E4" s="5">
        <f t="shared" si="3"/>
        <v>13100000</v>
      </c>
      <c r="F4" s="15">
        <f t="shared" si="4"/>
        <v>23028</v>
      </c>
      <c r="G4" s="10">
        <f t="shared" si="5"/>
        <v>20934</v>
      </c>
      <c r="H4" s="10">
        <f t="shared" si="6"/>
        <v>17445</v>
      </c>
      <c r="I4" s="4" t="e">
        <f>#REF!</f>
        <v>#REF!</v>
      </c>
      <c r="J4" s="4" t="str">
        <f t="shared" si="7"/>
        <v>tandice 69</v>
      </c>
      <c r="O4">
        <v>0</v>
      </c>
      <c r="P4">
        <f t="shared" si="8"/>
        <v>0</v>
      </c>
      <c r="Q4">
        <v>568.88</v>
      </c>
      <c r="R4" s="2">
        <v>13100000</v>
      </c>
      <c r="S4" s="8" t="s">
        <v>26</v>
      </c>
      <c r="T4" s="8"/>
    </row>
    <row r="5" spans="1:23" x14ac:dyDescent="0.25">
      <c r="A5" s="4">
        <f t="shared" si="0"/>
        <v>0</v>
      </c>
      <c r="B5" s="4">
        <f t="shared" si="1"/>
        <v>605</v>
      </c>
      <c r="C5" s="4">
        <f t="shared" si="9"/>
        <v>665.5</v>
      </c>
      <c r="D5" s="4">
        <f t="shared" si="2"/>
        <v>798.6</v>
      </c>
      <c r="E5" s="5">
        <f t="shared" si="3"/>
        <v>13400000</v>
      </c>
      <c r="F5" s="15">
        <f t="shared" si="4"/>
        <v>22149</v>
      </c>
      <c r="G5" s="10">
        <f t="shared" si="5"/>
        <v>20135</v>
      </c>
      <c r="H5" s="10">
        <f t="shared" si="6"/>
        <v>16779</v>
      </c>
      <c r="I5" s="4" t="e">
        <f>#REF!</f>
        <v>#REF!</v>
      </c>
      <c r="J5" s="4" t="str">
        <f t="shared" si="7"/>
        <v>tandice 69</v>
      </c>
      <c r="O5">
        <v>0</v>
      </c>
      <c r="P5">
        <f t="shared" si="8"/>
        <v>0</v>
      </c>
      <c r="Q5">
        <v>605</v>
      </c>
      <c r="R5" s="2">
        <v>13400000</v>
      </c>
      <c r="S5" s="8" t="s">
        <v>26</v>
      </c>
      <c r="T5" s="8"/>
    </row>
    <row r="6" spans="1:23" x14ac:dyDescent="0.25">
      <c r="A6" s="4">
        <f t="shared" si="0"/>
        <v>0</v>
      </c>
      <c r="B6" s="4">
        <f t="shared" si="1"/>
        <v>5290</v>
      </c>
      <c r="C6" s="4">
        <f t="shared" si="9"/>
        <v>5819.0000000000009</v>
      </c>
      <c r="D6" s="4">
        <f t="shared" si="2"/>
        <v>6982.8000000000011</v>
      </c>
      <c r="E6" s="5">
        <f t="shared" si="3"/>
        <v>158700000</v>
      </c>
      <c r="F6" s="10">
        <f t="shared" si="4"/>
        <v>30000</v>
      </c>
      <c r="G6" s="10">
        <f t="shared" si="5"/>
        <v>27273</v>
      </c>
      <c r="H6" s="10">
        <f t="shared" si="6"/>
        <v>22727</v>
      </c>
      <c r="I6" s="4" t="e">
        <f>#REF!</f>
        <v>#REF!</v>
      </c>
      <c r="J6" s="4" t="str">
        <f t="shared" si="7"/>
        <v>tandice 69</v>
      </c>
      <c r="O6">
        <v>0</v>
      </c>
      <c r="P6">
        <f t="shared" si="8"/>
        <v>0</v>
      </c>
      <c r="Q6">
        <v>5290</v>
      </c>
      <c r="R6" s="2">
        <v>158700000</v>
      </c>
      <c r="S6" s="8" t="s">
        <v>26</v>
      </c>
      <c r="T6" s="8"/>
    </row>
    <row r="7" spans="1:23" x14ac:dyDescent="0.25">
      <c r="A7" s="4">
        <f t="shared" si="0"/>
        <v>0</v>
      </c>
      <c r="B7" s="4">
        <f t="shared" si="1"/>
        <v>1200</v>
      </c>
      <c r="C7" s="4">
        <f t="shared" si="9"/>
        <v>1320</v>
      </c>
      <c r="D7" s="4">
        <f t="shared" si="2"/>
        <v>1584</v>
      </c>
      <c r="E7" s="5">
        <f t="shared" si="3"/>
        <v>30000000</v>
      </c>
      <c r="F7" s="15">
        <f t="shared" si="4"/>
        <v>25000</v>
      </c>
      <c r="G7" s="10">
        <f t="shared" si="5"/>
        <v>22727</v>
      </c>
      <c r="H7" s="10">
        <f t="shared" si="6"/>
        <v>18939</v>
      </c>
      <c r="I7" s="4" t="e">
        <f>#REF!</f>
        <v>#REF!</v>
      </c>
      <c r="J7" s="4" t="str">
        <f t="shared" si="7"/>
        <v>tandice 69</v>
      </c>
      <c r="O7">
        <v>0</v>
      </c>
      <c r="P7">
        <f t="shared" si="8"/>
        <v>0</v>
      </c>
      <c r="Q7">
        <v>1200</v>
      </c>
      <c r="R7" s="2">
        <v>30000000</v>
      </c>
      <c r="S7" s="8" t="s">
        <v>26</v>
      </c>
      <c r="T7" s="8"/>
    </row>
    <row r="8" spans="1:23" x14ac:dyDescent="0.25">
      <c r="A8" s="4">
        <f t="shared" si="0"/>
        <v>0</v>
      </c>
      <c r="B8" s="4">
        <f t="shared" si="1"/>
        <v>1060</v>
      </c>
      <c r="C8" s="4">
        <f t="shared" si="9"/>
        <v>1166</v>
      </c>
      <c r="D8" s="4">
        <f t="shared" si="2"/>
        <v>1399.2</v>
      </c>
      <c r="E8" s="5">
        <f t="shared" si="3"/>
        <v>31800000</v>
      </c>
      <c r="F8" s="10">
        <f t="shared" si="4"/>
        <v>30000</v>
      </c>
      <c r="G8" s="10">
        <f t="shared" si="5"/>
        <v>27273</v>
      </c>
      <c r="H8" s="10">
        <f t="shared" si="6"/>
        <v>22727</v>
      </c>
      <c r="I8" s="4" t="e">
        <f>#REF!</f>
        <v>#REF!</v>
      </c>
      <c r="J8" s="4" t="str">
        <f t="shared" si="7"/>
        <v>tandice 69</v>
      </c>
      <c r="O8">
        <v>0</v>
      </c>
      <c r="P8">
        <f t="shared" si="8"/>
        <v>0</v>
      </c>
      <c r="Q8">
        <v>1060</v>
      </c>
      <c r="R8" s="2">
        <v>31800000</v>
      </c>
      <c r="S8" s="8" t="s">
        <v>26</v>
      </c>
      <c r="T8" s="8"/>
    </row>
    <row r="9" spans="1:23" x14ac:dyDescent="0.25">
      <c r="A9" s="4">
        <f t="shared" si="0"/>
        <v>0</v>
      </c>
      <c r="B9" s="4">
        <f t="shared" si="1"/>
        <v>502.78643999999997</v>
      </c>
      <c r="C9" s="4">
        <f t="shared" si="9"/>
        <v>553.06508399999996</v>
      </c>
      <c r="D9" s="4">
        <f t="shared" si="2"/>
        <v>663.67810079999992</v>
      </c>
      <c r="E9" s="5">
        <f t="shared" si="3"/>
        <v>5071000</v>
      </c>
      <c r="F9" s="10">
        <f t="shared" si="4"/>
        <v>10086</v>
      </c>
      <c r="G9" s="10">
        <f t="shared" si="5"/>
        <v>9169</v>
      </c>
      <c r="H9" s="10">
        <f t="shared" si="6"/>
        <v>7641</v>
      </c>
      <c r="I9" s="4" t="e">
        <f>#REF!</f>
        <v>#REF!</v>
      </c>
      <c r="J9" s="4" t="str">
        <f t="shared" si="7"/>
        <v>25.04.23</v>
      </c>
      <c r="O9">
        <v>0</v>
      </c>
      <c r="P9">
        <f t="shared" si="8"/>
        <v>0</v>
      </c>
      <c r="Q9">
        <f>T9*10.764</f>
        <v>502.78643999999997</v>
      </c>
      <c r="R9" s="2">
        <v>5071000</v>
      </c>
      <c r="S9" s="8" t="s">
        <v>29</v>
      </c>
      <c r="T9" s="8">
        <f>41.79+4.92</f>
        <v>46.71</v>
      </c>
      <c r="U9">
        <v>8475953</v>
      </c>
      <c r="V9">
        <f>U9/T9</f>
        <v>181459.06658103189</v>
      </c>
      <c r="W9">
        <f>V9*1.2</f>
        <v>217750.87989723825</v>
      </c>
    </row>
    <row r="10" spans="1:23" x14ac:dyDescent="0.25">
      <c r="A10" s="4">
        <f t="shared" si="0"/>
        <v>0</v>
      </c>
      <c r="B10" s="4">
        <f t="shared" si="1"/>
        <v>1728.9136799999999</v>
      </c>
      <c r="C10" s="4">
        <f t="shared" si="9"/>
        <v>1901.8050479999999</v>
      </c>
      <c r="D10" s="4">
        <f t="shared" si="2"/>
        <v>2282.1660575999999</v>
      </c>
      <c r="E10" s="5">
        <f t="shared" si="3"/>
        <v>27235000</v>
      </c>
      <c r="F10" s="15">
        <f t="shared" si="4"/>
        <v>15753</v>
      </c>
      <c r="G10" s="10">
        <f t="shared" si="5"/>
        <v>14321</v>
      </c>
      <c r="H10" s="10">
        <f t="shared" si="6"/>
        <v>11934</v>
      </c>
      <c r="I10" s="4" t="e">
        <f>#REF!</f>
        <v>#REF!</v>
      </c>
      <c r="J10" s="4" t="str">
        <f t="shared" si="7"/>
        <v>11.05.23</v>
      </c>
      <c r="O10">
        <v>0</v>
      </c>
      <c r="P10">
        <f t="shared" si="8"/>
        <v>0</v>
      </c>
      <c r="Q10">
        <f>160.62*10.764</f>
        <v>1728.9136799999999</v>
      </c>
      <c r="R10" s="2">
        <v>27235000</v>
      </c>
      <c r="S10" s="8" t="s">
        <v>28</v>
      </c>
      <c r="T10" s="8"/>
      <c r="U10">
        <v>31373747</v>
      </c>
      <c r="V10">
        <f>U10/Q10</f>
        <v>18146.50862152933</v>
      </c>
      <c r="W10">
        <f>V10*1.2</f>
        <v>21775.810345835194</v>
      </c>
    </row>
    <row r="11" spans="1:23" x14ac:dyDescent="0.25">
      <c r="A11" s="4">
        <f t="shared" si="0"/>
        <v>0</v>
      </c>
      <c r="B11" s="4">
        <f t="shared" si="1"/>
        <v>502.78643999999997</v>
      </c>
      <c r="C11" s="4">
        <f t="shared" si="9"/>
        <v>553.06508399999996</v>
      </c>
      <c r="D11" s="4">
        <f t="shared" si="2"/>
        <v>663.67810079999992</v>
      </c>
      <c r="E11" s="5">
        <f t="shared" si="3"/>
        <v>9000000</v>
      </c>
      <c r="F11" s="15">
        <f t="shared" si="4"/>
        <v>17900</v>
      </c>
      <c r="G11" s="10">
        <f t="shared" si="5"/>
        <v>16273</v>
      </c>
      <c r="H11" s="10">
        <f t="shared" si="6"/>
        <v>13561</v>
      </c>
      <c r="I11" s="4" t="e">
        <f>#REF!</f>
        <v>#REF!</v>
      </c>
      <c r="J11" s="4" t="str">
        <f t="shared" si="7"/>
        <v>15.05.23</v>
      </c>
      <c r="O11">
        <v>0</v>
      </c>
      <c r="P11">
        <f t="shared" si="8"/>
        <v>0</v>
      </c>
      <c r="Q11">
        <f>Q9</f>
        <v>502.78643999999997</v>
      </c>
      <c r="R11" s="2">
        <v>9000000</v>
      </c>
      <c r="S11" s="8" t="s">
        <v>30</v>
      </c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" si="10">P12/1.2</f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3" x14ac:dyDescent="0.25">
      <c r="C16" s="4">
        <f t="shared" si="9"/>
        <v>0</v>
      </c>
    </row>
    <row r="17" spans="3:24" x14ac:dyDescent="0.25">
      <c r="G17" t="s">
        <v>13</v>
      </c>
    </row>
    <row r="18" spans="3:24" x14ac:dyDescent="0.25">
      <c r="C18" t="s">
        <v>22</v>
      </c>
      <c r="H18" t="s">
        <v>31</v>
      </c>
      <c r="J18" t="s">
        <v>32</v>
      </c>
    </row>
    <row r="19" spans="3:24" x14ac:dyDescent="0.25">
      <c r="C19" t="s">
        <v>14</v>
      </c>
      <c r="D19">
        <v>541.86</v>
      </c>
      <c r="G19" t="s">
        <v>14</v>
      </c>
      <c r="H19">
        <v>559</v>
      </c>
      <c r="I19">
        <v>558.76</v>
      </c>
      <c r="J19">
        <v>582</v>
      </c>
      <c r="O19" t="s">
        <v>17</v>
      </c>
      <c r="P19" t="s">
        <v>18</v>
      </c>
    </row>
    <row r="20" spans="3:24" x14ac:dyDescent="0.25">
      <c r="C20" t="s">
        <v>23</v>
      </c>
      <c r="D20">
        <v>650.23</v>
      </c>
      <c r="E20">
        <f>D20/D19</f>
        <v>1.1999963090097072</v>
      </c>
      <c r="G20" t="s">
        <v>20</v>
      </c>
      <c r="H20">
        <v>24000</v>
      </c>
      <c r="J20">
        <f>H20</f>
        <v>24000</v>
      </c>
      <c r="O20" t="s">
        <v>15</v>
      </c>
      <c r="P20">
        <v>575</v>
      </c>
    </row>
    <row r="21" spans="3:24" x14ac:dyDescent="0.25">
      <c r="C21" t="s">
        <v>24</v>
      </c>
      <c r="D21">
        <v>19000</v>
      </c>
      <c r="G21" t="s">
        <v>21</v>
      </c>
      <c r="H21">
        <f>H20*H19</f>
        <v>13416000</v>
      </c>
      <c r="J21">
        <f>J20*J19</f>
        <v>13968000</v>
      </c>
      <c r="O21" t="s">
        <v>16</v>
      </c>
      <c r="P21">
        <v>49</v>
      </c>
    </row>
    <row r="22" spans="3:24" x14ac:dyDescent="0.25">
      <c r="C22" t="s">
        <v>21</v>
      </c>
      <c r="D22">
        <f>D21*D20</f>
        <v>12354370</v>
      </c>
      <c r="G22" s="6"/>
      <c r="H22" s="6">
        <f>H21*90%</f>
        <v>12074400</v>
      </c>
      <c r="J22">
        <f>J21*90%</f>
        <v>12571200</v>
      </c>
      <c r="P22">
        <f>P21+P20</f>
        <v>624</v>
      </c>
    </row>
    <row r="23" spans="3:24" x14ac:dyDescent="0.25">
      <c r="I23" t="s">
        <v>33</v>
      </c>
      <c r="J23">
        <v>699</v>
      </c>
      <c r="N23">
        <f>64.9*10.764</f>
        <v>698.58360000000005</v>
      </c>
      <c r="P23">
        <v>23000</v>
      </c>
    </row>
    <row r="24" spans="3:24" x14ac:dyDescent="0.25">
      <c r="P24" s="11">
        <f>P23*P22</f>
        <v>14352000</v>
      </c>
      <c r="Q24" s="11"/>
      <c r="R24" s="13"/>
      <c r="T24" s="11"/>
      <c r="U24" s="11"/>
      <c r="V24" s="11"/>
      <c r="W24" s="11"/>
      <c r="X24" s="11"/>
    </row>
    <row r="25" spans="3:24" x14ac:dyDescent="0.25">
      <c r="C25" t="s">
        <v>25</v>
      </c>
      <c r="D25">
        <f>D22/D19</f>
        <v>22799.929871184439</v>
      </c>
      <c r="E25">
        <f>D25*1.05</f>
        <v>23939.92636474366</v>
      </c>
      <c r="G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D26">
        <f>D25*1.2</f>
        <v>27359.915845421325</v>
      </c>
      <c r="G26" t="s">
        <v>27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H29" t="s">
        <v>34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G30">
        <v>582</v>
      </c>
      <c r="H30">
        <f>G30*1.2</f>
        <v>698.4</v>
      </c>
      <c r="I30">
        <f>H30/10.764</f>
        <v>64.88294314381271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6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2023-09-21T09:57:14Z</dcterms:modified>
</cp:coreProperties>
</file>