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189B1794-5266-4A1B-A72E-0E19EB2CE7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5" r:id="rId2"/>
    <sheet name="Sheet3" sheetId="6" r:id="rId3"/>
    <sheet name="Sheet4" sheetId="7" r:id="rId4"/>
    <sheet name="Sheet5" sheetId="8" r:id="rId5"/>
    <sheet name="Sheet6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G34" i="1"/>
  <c r="A34" i="1"/>
  <c r="C34" i="1"/>
  <c r="C33" i="1"/>
  <c r="A33" i="1"/>
  <c r="B18" i="1"/>
  <c r="F6" i="1"/>
  <c r="F25" i="1"/>
  <c r="E6" i="1"/>
  <c r="B10" i="1" l="1"/>
  <c r="B11" i="1" s="1"/>
  <c r="B8" i="1"/>
  <c r="B6" i="1"/>
  <c r="B5" i="1"/>
  <c r="B14" i="1" s="1"/>
  <c r="B12" i="1" l="1"/>
  <c r="B13" i="1"/>
  <c r="B15" i="1" s="1"/>
  <c r="B17" i="1" s="1"/>
  <c r="C17" i="1" s="1"/>
  <c r="I4" i="1"/>
  <c r="I5" i="1" s="1"/>
  <c r="I29" i="1"/>
  <c r="B19" i="1" l="1"/>
  <c r="C36" i="1"/>
  <c r="I28" i="1" l="1"/>
  <c r="I25" i="1" l="1"/>
  <c r="I30" i="1"/>
  <c r="G25" i="1" l="1"/>
  <c r="F26" i="1"/>
  <c r="G26" i="1"/>
  <c r="F27" i="1"/>
  <c r="G27" i="1"/>
  <c r="F28" i="1"/>
  <c r="G28" i="1"/>
  <c r="F29" i="1"/>
  <c r="G29" i="1"/>
  <c r="F30" i="1"/>
  <c r="G30" i="1"/>
  <c r="F31" i="1"/>
  <c r="G31" i="1"/>
  <c r="F33" i="1"/>
  <c r="G33" i="1" s="1"/>
  <c r="F34" i="1"/>
  <c r="G35" i="1"/>
  <c r="H33" i="1" l="1"/>
  <c r="I26" i="1" l="1"/>
  <c r="H30" i="1" l="1"/>
  <c r="H29" i="1"/>
  <c r="H31" i="1"/>
  <c r="C35" i="1" l="1"/>
  <c r="H25" i="1"/>
  <c r="H34" i="1" l="1"/>
  <c r="H26" i="1"/>
  <c r="H27" i="1"/>
  <c r="H28" i="1"/>
  <c r="G3" i="1" l="1"/>
</calcChain>
</file>

<file path=xl/sharedStrings.xml><?xml version="1.0" encoding="utf-8"?>
<sst xmlns="http://schemas.openxmlformats.org/spreadsheetml/2006/main" count="27" uniqueCount="26">
  <si>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</si>
  <si>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</si>
  <si>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</si>
  <si>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</si>
  <si>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</si>
  <si>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</si>
  <si>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</si>
  <si>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</si>
  <si>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</si>
  <si>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</si>
  <si>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</si>
  <si>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</si>
  <si>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</si>
  <si>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</si>
  <si>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</si>
  <si>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</si>
  <si>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</si>
  <si>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</si>
  <si>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</si>
  <si>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</si>
  <si>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</si>
  <si>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Value / RV</t>
  </si>
  <si>
    <t>Area</t>
  </si>
  <si>
    <t>Agreement carpet area</t>
  </si>
  <si>
    <t>Measurement Carpet</t>
  </si>
  <si>
    <t>Built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</si>
</sst>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8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5" xfId="0" applyBorder="1"/>
    <xf numFmtId="43" fontId="3" fillId="0" borderId="0" xfId="1" applyFont="1" applyBorder="1"/>
    <xf numFmtId="43" fontId="2" fillId="0" borderId="0" xfId="1" applyFont="1" applyBorder="1"/>
    <xf numFmtId="0" fontId="0" fillId="0" borderId="5" xfId="0" applyBorder="1" applyAlignment="1">
      <alignment wrapText="1"/>
    </xf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5" fontId="2" fillId="0" borderId="0" xfId="1" applyNumberFormat="1" applyFont="1" applyFill="1" applyBorder="1"/>
    <xf numFmtId="0" fontId="8" fillId="0" borderId="0" xfId="2" applyFill="1" applyBorder="1" applyAlignment="1" applyProtection="1"/>
    <xf numFmtId="0" fontId="10" fillId="0" borderId="1" xfId="0" applyFont="1" applyBorder="1"/>
    <xf numFmtId="0" fontId="11" fillId="0" borderId="1" xfId="0" applyFont="1" applyBorder="1" applyAlignment="1">
      <alignment horizontal="center"/>
    </xf>
    <xf numFmtId="43" fontId="10" fillId="0" borderId="1" xfId="0" applyNumberFormat="1" applyFont="1" applyBorder="1"/>
    <xf numFmtId="0" fontId="10" fillId="0" borderId="1" xfId="0" applyFont="1" applyBorder="1" applyAlignment="1">
      <alignment wrapText="1"/>
    </xf>
    <xf numFmtId="0" fontId="12" fillId="0" borderId="1" xfId="0" applyFont="1" applyBorder="1"/>
    <xf numFmtId="0" fontId="10" fillId="0" borderId="1" xfId="1" applyNumberFormat="1" applyFont="1" applyBorder="1"/>
    <xf numFmtId="43" fontId="10" fillId="0" borderId="1" xfId="1" applyFont="1" applyBorder="1"/>
    <xf numFmtId="0" fontId="11" fillId="0" borderId="1" xfId="0" applyFont="1" applyBorder="1"/>
    <xf numFmtId="43" fontId="11" fillId="0" borderId="1" xfId="0" applyNumberFormat="1" applyFont="1" applyBorder="1"/>
    <xf numFmtId="43" fontId="12" fillId="0" borderId="1" xfId="0" applyNumberFormat="1" applyFont="1" applyBorder="1"/>
    <xf numFmtId="0" fontId="0" fillId="0" borderId="6" xfId="0" applyBorder="1"/>
    <xf numFmtId="43" fontId="0" fillId="0" borderId="6" xfId="0" applyNumberFormat="1" applyBorder="1"/>
    <xf numFmtId="0" fontId="11" fillId="0" borderId="1" xfId="0" applyFont="1" applyBorder="1" applyAlignment="1">
      <alignment horizontal="center" wrapText="1"/>
    </xf>
    <xf numFmtId="43" fontId="12" fillId="0" borderId="1" xfId="1" applyFont="1" applyFill="1" applyBorder="1"/>
    <xf numFmtId="10" fontId="12" fillId="0" borderId="1" xfId="0" applyNumberFormat="1" applyFont="1" applyBorder="1"/>
    <xf numFmtId="164" fontId="10" fillId="0" borderId="1" xfId="1" applyNumberFormat="1" applyFont="1" applyBorder="1"/>
    <xf numFmtId="164" fontId="0" fillId="0" borderId="0" xfId="1" applyNumberFormat="1" applyFont="1"/>
    <xf numFmtId="164" fontId="7" fillId="0" borderId="0" xfId="0" applyNumberFormat="1" applyFont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10" fontId="2" fillId="0" borderId="0" xfId="0" applyNumberFormat="1" applyFont="1"/>
    <xf numFmtId="0" fontId="0" fillId="0" borderId="0" xfId="0" applyAlignment="1">
      <alignment wrapText="1"/>
    </xf>
    <xf numFmtId="10" fontId="10" fillId="0" borderId="7" xfId="1" applyNumberFormat="1" applyFont="1" applyBorder="1"/>
    <xf numFmtId="43" fontId="10" fillId="0" borderId="7" xfId="1" applyFont="1" applyBorder="1"/>
    <xf numFmtId="43" fontId="10" fillId="0" borderId="7" xfId="0" applyNumberFormat="1" applyFont="1" applyBorder="1"/>
    <xf numFmtId="0" fontId="13" fillId="0" borderId="7" xfId="0" applyFont="1" applyBorder="1"/>
    <xf numFmtId="43" fontId="13" fillId="0" borderId="7" xfId="0" applyNumberFormat="1" applyFont="1" applyBorder="1"/>
    <xf numFmtId="2" fontId="0" fillId="0" borderId="0" xfId="1" applyNumberFormat="1" applyFont="1" applyBorder="1"/>
    <xf numFmtId="43" fontId="0" fillId="0" borderId="0" xfId="1" applyFont="1" applyBorder="1"/>
    <xf numFmtId="43" fontId="9" fillId="0" borderId="0" xfId="0" applyNumberFormat="1" applyFont="1"/>
    <xf numFmtId="43" fontId="14" fillId="0" borderId="0" xfId="0" applyNumberFormat="1" applyFont="1"/>
    <xf numFmtId="165" fontId="0" fillId="0" borderId="0" xfId="0" applyNumberForma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134305</xdr:colOff>
      <xdr:row>39</xdr:row>
      <xdr:rowOff>124879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EA4AB9-3C7A-405A-AE8C-41282A7A0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839905" cy="75543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115252</xdr:colOff>
      <xdr:row>40</xdr:row>
      <xdr:rowOff>77274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D0CE86-7D0D-4751-A280-0E31192640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820852" cy="76972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392366</xdr:colOff>
      <xdr:row>46</xdr:row>
      <xdr:rowOff>125065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DA7F10-98F5-4DCB-AC61-5A1322A86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193966" cy="88880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144852</xdr:colOff>
      <xdr:row>45</xdr:row>
      <xdr:rowOff>125039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4F8CA8-0AA6-4C6F-8718-67FD44CF4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165652" cy="86975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zoomScaleNormal="100" workbookViewId="0">
      <selection activeCell="I18" sqref="I18"/>
    </sheetView>
  </sheetViews>
  <sheetFormatPr defaultRowHeight="15" x14ac:dyDescent="0.25"/>
  <cols>
    <col min="1" max="1" width="21.7109375" bestFit="1" customWidth="1"/>
    <col min="2" max="2" width="15.5703125" style="10" bestFit="1" customWidth="1"/>
    <col min="3" max="3" width="18.28515625" bestFit="1" customWidth="1"/>
    <col min="4" max="4" width="18.28515625" customWidth="1"/>
    <col min="5" max="5" width="21.7109375" bestFit="1" customWidth="1"/>
    <col min="6" max="6" width="18.85546875" bestFit="1" customWidth="1"/>
    <col min="7" max="7" width="19.85546875" bestFit="1" customWidth="1"/>
    <col min="8" max="8" width="15.42578125" bestFit="1" customWidth="1"/>
    <col min="9" max="9" width="13.7109375" bestFit="1" customWidth="1"/>
    <col min="13" max="13" width="14.28515625" bestFit="1" customWidth="1"/>
    <col min="14" max="14" width="11.5703125" bestFit="1" customWidth="1"/>
  </cols>
  <sheetData>
    <row r="1" spans="1:13" x14ac:dyDescent="0.25">
      <c r="A1" s="2"/>
      <c r="B1" s="14"/>
      <c r="E1" s="2"/>
      <c r="F1" s="3"/>
      <c r="G1" s="3"/>
    </row>
    <row r="2" spans="1:13" ht="16.5" x14ac:dyDescent="0.3">
      <c r="A2" s="19"/>
      <c r="B2" s="31"/>
      <c r="C2" s="20"/>
      <c r="D2" s="10"/>
      <c r="E2" t="s">
        <v>13</v>
      </c>
    </row>
    <row r="3" spans="1:13" ht="16.5" x14ac:dyDescent="0.3">
      <c r="A3" s="19" t="s">
        <v>0</v>
      </c>
      <c r="B3" s="32">
        <v>9900</v>
      </c>
      <c r="C3" s="21"/>
      <c r="D3" s="9"/>
      <c r="E3" s="4">
        <v>2022</v>
      </c>
      <c r="F3" s="5">
        <v>2023</v>
      </c>
      <c r="G3" s="6">
        <f>F3-E3</f>
        <v>1</v>
      </c>
      <c r="I3">
        <v>26250</v>
      </c>
      <c r="L3" s="5"/>
      <c r="M3" s="6"/>
    </row>
    <row r="4" spans="1:13" ht="33" x14ac:dyDescent="0.3">
      <c r="A4" s="22" t="s">
        <v>1</v>
      </c>
      <c r="B4" s="32">
        <v>2600</v>
      </c>
      <c r="C4" s="21"/>
      <c r="D4" s="9"/>
      <c r="E4" s="7"/>
      <c r="F4" s="5"/>
      <c r="G4" s="6"/>
      <c r="I4">
        <f>I3/100*115</f>
        <v>30187.5</v>
      </c>
      <c r="K4" s="43"/>
      <c r="L4" s="5"/>
      <c r="M4" s="6"/>
    </row>
    <row r="5" spans="1:13" ht="16.5" x14ac:dyDescent="0.3">
      <c r="A5" s="19" t="s">
        <v>2</v>
      </c>
      <c r="B5" s="32">
        <f>B3-B4</f>
        <v>7300</v>
      </c>
      <c r="C5" s="21"/>
      <c r="D5" s="9"/>
      <c r="E5" t="s">
        <v>23</v>
      </c>
      <c r="F5" t="s">
        <v>25</v>
      </c>
      <c r="G5" s="17"/>
      <c r="I5">
        <f>I4/10.764</f>
        <v>2804.4871794871797</v>
      </c>
      <c r="L5" s="5"/>
      <c r="M5" s="6"/>
    </row>
    <row r="6" spans="1:13" ht="16.5" x14ac:dyDescent="0.3">
      <c r="A6" s="19" t="s">
        <v>3</v>
      </c>
      <c r="B6" s="32">
        <f>B4</f>
        <v>2600</v>
      </c>
      <c r="C6" s="21"/>
      <c r="D6" s="9"/>
      <c r="E6">
        <f>42.79*10.764</f>
        <v>460.59155999999996</v>
      </c>
      <c r="F6">
        <f>E6*1.1</f>
        <v>506.65071599999999</v>
      </c>
      <c r="G6" s="17"/>
      <c r="H6" s="38"/>
      <c r="I6" s="38"/>
      <c r="L6" s="5"/>
      <c r="M6" s="6"/>
    </row>
    <row r="7" spans="1:13" ht="16.5" x14ac:dyDescent="0.3">
      <c r="A7" s="19" t="s">
        <v>4</v>
      </c>
      <c r="B7" s="23">
        <v>0</v>
      </c>
      <c r="C7" s="24"/>
      <c r="D7" s="1"/>
      <c r="E7" s="53"/>
      <c r="G7" s="8"/>
      <c r="H7" s="38"/>
      <c r="I7" s="38"/>
      <c r="L7" s="39"/>
      <c r="M7" s="40"/>
    </row>
    <row r="8" spans="1:13" ht="16.5" x14ac:dyDescent="0.3">
      <c r="A8" s="19" t="s">
        <v>5</v>
      </c>
      <c r="B8" s="23">
        <f>B9-B7</f>
        <v>60</v>
      </c>
      <c r="C8" s="34"/>
      <c r="D8" s="35"/>
      <c r="E8" s="9"/>
      <c r="F8" s="16"/>
      <c r="G8" s="8"/>
      <c r="H8" s="38"/>
      <c r="I8" s="38"/>
      <c r="L8" s="39"/>
      <c r="M8" s="40"/>
    </row>
    <row r="9" spans="1:13" ht="16.5" x14ac:dyDescent="0.3">
      <c r="A9" s="19" t="s">
        <v>6</v>
      </c>
      <c r="B9" s="23">
        <v>60</v>
      </c>
      <c r="C9" s="25"/>
      <c r="D9" s="1"/>
      <c r="E9" s="41"/>
      <c r="F9" s="9"/>
      <c r="G9" s="16"/>
      <c r="H9" s="38"/>
      <c r="I9" s="38"/>
      <c r="J9" s="41"/>
      <c r="K9" s="41"/>
      <c r="L9" s="37"/>
      <c r="M9" s="40"/>
    </row>
    <row r="10" spans="1:13" ht="33" x14ac:dyDescent="0.3">
      <c r="A10" s="22" t="s">
        <v>7</v>
      </c>
      <c r="B10" s="23">
        <f>90*B7/B9</f>
        <v>0</v>
      </c>
      <c r="C10" s="25"/>
      <c r="D10" s="1"/>
      <c r="E10" s="16"/>
      <c r="F10" s="51"/>
      <c r="G10" s="16"/>
      <c r="H10" s="38"/>
      <c r="I10" s="38"/>
      <c r="J10" s="41"/>
      <c r="K10" s="41"/>
      <c r="L10" s="37"/>
      <c r="M10" s="40"/>
    </row>
    <row r="11" spans="1:13" ht="16.5" x14ac:dyDescent="0.3">
      <c r="A11" s="19"/>
      <c r="B11" s="33">
        <f>B10%</f>
        <v>0</v>
      </c>
      <c r="C11" s="44"/>
      <c r="D11" s="49"/>
      <c r="E11" t="s">
        <v>24</v>
      </c>
      <c r="G11" s="16"/>
      <c r="H11" s="38"/>
      <c r="I11" s="38"/>
      <c r="J11" s="41"/>
      <c r="K11" s="41"/>
      <c r="L11" s="37"/>
      <c r="M11" s="42"/>
    </row>
    <row r="12" spans="1:13" ht="16.5" x14ac:dyDescent="0.3">
      <c r="A12" s="19" t="s">
        <v>8</v>
      </c>
      <c r="B12" s="32">
        <f>B6*B11</f>
        <v>0</v>
      </c>
      <c r="C12" s="45"/>
      <c r="D12" s="50"/>
      <c r="E12">
        <v>432</v>
      </c>
      <c r="G12" s="16"/>
      <c r="H12" s="38"/>
      <c r="I12" s="38"/>
      <c r="J12" s="16"/>
      <c r="K12" s="41"/>
      <c r="L12" s="37"/>
      <c r="M12" s="6"/>
    </row>
    <row r="13" spans="1:13" ht="16.5" x14ac:dyDescent="0.3">
      <c r="A13" s="19" t="s">
        <v>9</v>
      </c>
      <c r="B13" s="32">
        <f>B6-B12</f>
        <v>2600</v>
      </c>
      <c r="C13" s="45"/>
      <c r="D13" s="50"/>
      <c r="G13" s="16"/>
      <c r="H13" s="38"/>
      <c r="I13" s="38"/>
      <c r="J13" s="41"/>
      <c r="K13" s="41"/>
      <c r="L13" s="37"/>
      <c r="M13" s="6"/>
    </row>
    <row r="14" spans="1:13" ht="16.5" x14ac:dyDescent="0.3">
      <c r="A14" s="19" t="s">
        <v>2</v>
      </c>
      <c r="B14" s="32">
        <f>B5</f>
        <v>7300</v>
      </c>
      <c r="C14" s="46"/>
      <c r="D14" s="9"/>
      <c r="G14" s="16"/>
      <c r="H14" s="38"/>
      <c r="I14" s="38"/>
      <c r="J14" s="41"/>
      <c r="K14" s="41"/>
      <c r="L14" s="37"/>
      <c r="M14" s="6"/>
    </row>
    <row r="15" spans="1:13" ht="16.5" x14ac:dyDescent="0.3">
      <c r="A15" s="19" t="s">
        <v>10</v>
      </c>
      <c r="B15" s="32">
        <f>B14+B13</f>
        <v>9900</v>
      </c>
      <c r="C15" s="46"/>
      <c r="D15" s="9"/>
      <c r="G15" s="16"/>
      <c r="H15" s="41"/>
      <c r="I15" s="41"/>
      <c r="J15" s="41"/>
      <c r="K15" s="41"/>
      <c r="L15" s="37"/>
      <c r="M15" s="6"/>
    </row>
    <row r="16" spans="1:13" ht="16.5" x14ac:dyDescent="0.3">
      <c r="A16" s="19" t="s">
        <v>22</v>
      </c>
      <c r="B16" s="26">
        <v>461</v>
      </c>
      <c r="C16" s="47"/>
      <c r="D16" s="9"/>
      <c r="E16" s="8"/>
      <c r="F16" s="8"/>
      <c r="G16" s="8"/>
      <c r="H16" s="9"/>
      <c r="M16" s="40"/>
    </row>
    <row r="17" spans="1:14" ht="16.5" x14ac:dyDescent="0.3">
      <c r="A17" s="19" t="s">
        <v>21</v>
      </c>
      <c r="B17" s="27">
        <f>B15*B16</f>
        <v>4563900</v>
      </c>
      <c r="C17" s="48">
        <f>B17*80%</f>
        <v>3651120</v>
      </c>
      <c r="D17" s="9"/>
      <c r="E17" s="8"/>
      <c r="F17" s="52"/>
      <c r="G17" s="8"/>
      <c r="H17" s="9"/>
      <c r="M17" s="8"/>
      <c r="N17" s="9"/>
    </row>
    <row r="18" spans="1:14" ht="16.5" x14ac:dyDescent="0.3">
      <c r="A18" s="19" t="s">
        <v>12</v>
      </c>
      <c r="B18" s="28">
        <f>507*B4</f>
        <v>1318200</v>
      </c>
      <c r="C18" s="46"/>
      <c r="D18" s="9"/>
      <c r="E18" s="9"/>
      <c r="F18" s="8"/>
    </row>
    <row r="19" spans="1:14" ht="16.5" x14ac:dyDescent="0.3">
      <c r="A19" s="23" t="s">
        <v>16</v>
      </c>
      <c r="B19" s="28">
        <f>B17*0.03/12</f>
        <v>11409.75</v>
      </c>
      <c r="C19" s="36"/>
      <c r="D19" s="9"/>
      <c r="E19" s="9">
        <v>3898000</v>
      </c>
      <c r="F19" s="8"/>
    </row>
    <row r="20" spans="1:14" x14ac:dyDescent="0.25">
      <c r="B20" s="15"/>
      <c r="E20" s="9">
        <f>E19*1.05</f>
        <v>4092900</v>
      </c>
      <c r="F20" s="9">
        <f>E20*80%</f>
        <v>3274320</v>
      </c>
    </row>
    <row r="21" spans="1:14" x14ac:dyDescent="0.25">
      <c r="B21" s="15"/>
    </row>
    <row r="23" spans="1:14" x14ac:dyDescent="0.25">
      <c r="C23" t="s">
        <v>14</v>
      </c>
    </row>
    <row r="24" spans="1:14" x14ac:dyDescent="0.25">
      <c r="B24" s="12" t="s">
        <v>15</v>
      </c>
      <c r="C24" s="11" t="s">
        <v>20</v>
      </c>
      <c r="D24" s="11"/>
      <c r="E24" s="11" t="s">
        <v>11</v>
      </c>
      <c r="F24" s="11" t="s">
        <v>17</v>
      </c>
      <c r="G24" s="11" t="s">
        <v>18</v>
      </c>
      <c r="H24" s="11" t="s">
        <v>19</v>
      </c>
      <c r="I24" s="11"/>
    </row>
    <row r="25" spans="1:14" ht="17.25" x14ac:dyDescent="0.3">
      <c r="B25" s="12">
        <v>430</v>
      </c>
      <c r="C25" s="11">
        <v>650</v>
      </c>
      <c r="D25" s="11"/>
      <c r="E25" s="11">
        <v>3500000</v>
      </c>
      <c r="F25" s="13">
        <f>E25/B25</f>
        <v>8139.5348837209303</v>
      </c>
      <c r="G25" s="13">
        <f>E25/C25</f>
        <v>5384.6153846153848</v>
      </c>
      <c r="H25" s="13" t="e">
        <f>E25/#REF!</f>
        <v>#REF!</v>
      </c>
      <c r="I25" s="11">
        <f>C25/B25</f>
        <v>1.5116279069767442</v>
      </c>
      <c r="J25" s="18"/>
    </row>
    <row r="26" spans="1:14" ht="17.25" x14ac:dyDescent="0.3">
      <c r="B26" s="12">
        <v>422</v>
      </c>
      <c r="C26" s="11"/>
      <c r="D26" s="11"/>
      <c r="E26" s="11">
        <v>3700000</v>
      </c>
      <c r="F26" s="13">
        <f t="shared" ref="F26:F31" si="0">E26/B26</f>
        <v>8767.7725118483413</v>
      </c>
      <c r="G26" s="13" t="e">
        <f>E26/C26</f>
        <v>#DIV/0!</v>
      </c>
      <c r="H26" s="13" t="e">
        <f>E26/#REF!</f>
        <v>#REF!</v>
      </c>
      <c r="I26" s="11">
        <f>C26/B26</f>
        <v>0</v>
      </c>
      <c r="J26" s="18"/>
    </row>
    <row r="27" spans="1:14" x14ac:dyDescent="0.25">
      <c r="B27" s="12">
        <v>460</v>
      </c>
      <c r="C27" s="11"/>
      <c r="D27" s="11"/>
      <c r="E27" s="13">
        <v>4450000</v>
      </c>
      <c r="F27" s="13">
        <f t="shared" si="0"/>
        <v>9673.9130434782601</v>
      </c>
      <c r="G27" s="13" t="e">
        <f t="shared" ref="G27:G31" si="1">E27/C27</f>
        <v>#DIV/0!</v>
      </c>
      <c r="H27" s="13" t="e">
        <f>E27/#REF!</f>
        <v>#REF!</v>
      </c>
      <c r="I27" s="11"/>
    </row>
    <row r="28" spans="1:14" x14ac:dyDescent="0.25">
      <c r="B28" s="12"/>
      <c r="C28" s="11"/>
      <c r="D28" s="11"/>
      <c r="E28" s="13"/>
      <c r="F28" s="13" t="e">
        <f t="shared" si="0"/>
        <v>#DIV/0!</v>
      </c>
      <c r="G28" s="13" t="e">
        <f t="shared" si="1"/>
        <v>#DIV/0!</v>
      </c>
      <c r="H28" s="13" t="e">
        <f>E28/#REF!</f>
        <v>#REF!</v>
      </c>
      <c r="I28" s="11" t="e">
        <f>#REF!/B28</f>
        <v>#REF!</v>
      </c>
    </row>
    <row r="29" spans="1:14" x14ac:dyDescent="0.25">
      <c r="B29" s="12"/>
      <c r="C29" s="29"/>
      <c r="E29" s="30"/>
      <c r="F29" s="30" t="e">
        <f t="shared" si="0"/>
        <v>#DIV/0!</v>
      </c>
      <c r="G29" s="13" t="e">
        <f t="shared" si="1"/>
        <v>#DIV/0!</v>
      </c>
      <c r="H29" s="30" t="e">
        <f>E29/#REF!</f>
        <v>#REF!</v>
      </c>
      <c r="I29" s="11" t="e">
        <f>C29/B29</f>
        <v>#DIV/0!</v>
      </c>
    </row>
    <row r="30" spans="1:14" x14ac:dyDescent="0.25">
      <c r="E30" s="30"/>
      <c r="F30" s="30" t="e">
        <f t="shared" si="0"/>
        <v>#DIV/0!</v>
      </c>
      <c r="G30" s="30" t="e">
        <f t="shared" si="1"/>
        <v>#DIV/0!</v>
      </c>
      <c r="H30" s="30" t="e">
        <f>E30/#REF!</f>
        <v>#REF!</v>
      </c>
      <c r="I30" t="e">
        <f>#REF!/B30</f>
        <v>#REF!</v>
      </c>
    </row>
    <row r="31" spans="1:14" x14ac:dyDescent="0.25">
      <c r="E31" s="29"/>
      <c r="F31" s="30" t="e">
        <f t="shared" si="0"/>
        <v>#DIV/0!</v>
      </c>
      <c r="G31" s="30" t="e">
        <f t="shared" si="1"/>
        <v>#DIV/0!</v>
      </c>
      <c r="H31" s="30" t="e">
        <f>E31/#REF!</f>
        <v>#REF!</v>
      </c>
    </row>
    <row r="33" spans="1:8" x14ac:dyDescent="0.25">
      <c r="A33">
        <f>32.45*10.764</f>
        <v>349.29180000000002</v>
      </c>
      <c r="B33" s="10">
        <v>3260000</v>
      </c>
      <c r="C33">
        <f>B33/A33</f>
        <v>9333.1707185797077</v>
      </c>
      <c r="D33">
        <v>228200</v>
      </c>
      <c r="E33">
        <v>24050</v>
      </c>
      <c r="F33">
        <f>E33+D33+B33</f>
        <v>3512250</v>
      </c>
      <c r="G33">
        <f>F33/A33</f>
        <v>10055.346274948337</v>
      </c>
      <c r="H33" s="9" t="e">
        <f>F33/#REF!</f>
        <v>#REF!</v>
      </c>
    </row>
    <row r="34" spans="1:8" x14ac:dyDescent="0.25">
      <c r="A34">
        <f>31.887*10.764</f>
        <v>343.23166799999996</v>
      </c>
      <c r="B34" s="10">
        <v>3200000</v>
      </c>
      <c r="C34">
        <f>B34/A34</f>
        <v>9323.1490516195627</v>
      </c>
      <c r="D34">
        <v>224000</v>
      </c>
      <c r="E34">
        <v>30000</v>
      </c>
      <c r="F34">
        <f>E34+D34+B34</f>
        <v>3454000</v>
      </c>
      <c r="G34">
        <f>F34/A34</f>
        <v>10063.174007591864</v>
      </c>
      <c r="H34" s="9" t="e">
        <f>F34/#REF!</f>
        <v>#REF!</v>
      </c>
    </row>
    <row r="35" spans="1:8" x14ac:dyDescent="0.25">
      <c r="C35" t="e">
        <f>B35/#REF!</f>
        <v>#REF!</v>
      </c>
      <c r="G35" t="e">
        <f>F35/#REF!</f>
        <v>#REF!</v>
      </c>
    </row>
    <row r="36" spans="1:8" ht="15.75" x14ac:dyDescent="0.25">
      <c r="A36" s="37"/>
      <c r="C36" t="e">
        <f>B36/#REF!</f>
        <v>#REF!</v>
      </c>
    </row>
    <row r="37" spans="1:8" ht="15.75" x14ac:dyDescent="0.25">
      <c r="A37" s="37"/>
    </row>
    <row r="38" spans="1:8" ht="15.75" x14ac:dyDescent="0.25">
      <c r="A38" s="37"/>
    </row>
    <row r="39" spans="1:8" ht="15.75" x14ac:dyDescent="0.25">
      <c r="A39" s="37"/>
    </row>
    <row r="40" spans="1:8" ht="15.75" x14ac:dyDescent="0.25">
      <c r="A40" s="37"/>
    </row>
    <row r="41" spans="1:8" ht="15.75" x14ac:dyDescent="0.25">
      <c r="A41" s="37"/>
    </row>
    <row r="42" spans="1:8" ht="15.75" x14ac:dyDescent="0.25">
      <c r="A42" s="37"/>
    </row>
    <row r="62" spans="3:5" x14ac:dyDescent="0.25">
      <c r="C62" s="9"/>
      <c r="D62" s="9"/>
      <c r="E62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2A5EA-246F-4CF9-9096-2E6A4FD2E696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B4962-E432-40D7-8D0F-8B2EC7ADDE5B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65973-1FFF-47CF-B711-983066EB573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2023-09-20T11:54:23Z</dcterms:modified>
</cp:coreProperties>
</file>