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C:\Users\Desk-106\Desktop\approx rate\"/>
    </mc:Choice>
  </mc:AlternateContent>
  <xr:revisionPtr revIDLastSave="0" documentId="13_ncr:1_{75D75DF9-4370-4A68-AF2A-7A324B359F5B}" xr6:coauthVersionLast="47" xr6:coauthVersionMax="47" xr10:uidLastSave="{00000000-0000-0000-0000-000000000000}"/>
  <bookViews>
    <workbookView xWindow="-120" yWindow="-120" windowWidth="29040" windowHeight="15720" activeTab="7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</sheets>
  <calcPr calcId="191029"/>
</workbook>
</file>

<file path=xl/calcChain.xml><?xml version="1.0" encoding="utf-8"?>
<calcChain xmlns="http://schemas.openxmlformats.org/spreadsheetml/2006/main">
  <c r="H21" i="4" l="1"/>
  <c r="H18" i="4"/>
  <c r="Q24" i="4" l="1"/>
  <c r="P7" i="4"/>
  <c r="Q7" i="4" s="1"/>
  <c r="Q5" i="4"/>
  <c r="Q4" i="4"/>
  <c r="Q3" i="4"/>
  <c r="Q2" i="4"/>
  <c r="H19" i="4"/>
  <c r="P12" i="4"/>
  <c r="Q12" i="4" s="1"/>
  <c r="Q14" i="4"/>
  <c r="Q13" i="4"/>
  <c r="Q11" i="4"/>
  <c r="Q10" i="4"/>
  <c r="Q9" i="4"/>
  <c r="C15" i="4"/>
  <c r="P3" i="4"/>
  <c r="P4" i="4"/>
  <c r="P10" i="4"/>
  <c r="P11" i="4" l="1"/>
  <c r="P13" i="4" l="1"/>
  <c r="J13" i="4" l="1"/>
  <c r="I13" i="4"/>
  <c r="E13" i="4"/>
  <c r="J12" i="4"/>
  <c r="I12" i="4"/>
  <c r="E12" i="4"/>
  <c r="J11" i="4"/>
  <c r="I11" i="4"/>
  <c r="E11" i="4"/>
  <c r="J10" i="4"/>
  <c r="I10" i="4"/>
  <c r="E10" i="4"/>
  <c r="J9" i="4"/>
  <c r="I9" i="4"/>
  <c r="E9" i="4"/>
  <c r="J8" i="4"/>
  <c r="I8" i="4"/>
  <c r="E8" i="4"/>
  <c r="J7" i="4"/>
  <c r="I7" i="4"/>
  <c r="E7" i="4"/>
  <c r="J6" i="4"/>
  <c r="I6" i="4"/>
  <c r="E6" i="4"/>
  <c r="J5" i="4"/>
  <c r="I5" i="4"/>
  <c r="E5" i="4"/>
  <c r="J4" i="4"/>
  <c r="I4" i="4"/>
  <c r="E4" i="4"/>
  <c r="J3" i="4"/>
  <c r="I3" i="4"/>
  <c r="E3" i="4"/>
  <c r="J2" i="4"/>
  <c r="I2" i="4"/>
  <c r="E2" i="4"/>
  <c r="P15" i="4" l="1"/>
  <c r="Q15" i="4" s="1"/>
  <c r="J15" i="4"/>
  <c r="I15" i="4"/>
  <c r="E15" i="4"/>
  <c r="A15" i="4"/>
  <c r="P14" i="4"/>
  <c r="J14" i="4"/>
  <c r="I14" i="4"/>
  <c r="E14" i="4"/>
  <c r="A14" i="4"/>
  <c r="A13" i="4"/>
  <c r="B12" i="4"/>
  <c r="C12" i="4" s="1"/>
  <c r="A12" i="4"/>
  <c r="B11" i="4"/>
  <c r="C11" i="4" s="1"/>
  <c r="A11" i="4"/>
  <c r="B10" i="4"/>
  <c r="C10" i="4" s="1"/>
  <c r="A10" i="4"/>
  <c r="B9" i="4"/>
  <c r="C9" i="4" s="1"/>
  <c r="A9" i="4"/>
  <c r="B8" i="4"/>
  <c r="C8" i="4" s="1"/>
  <c r="A8" i="4"/>
  <c r="A7" i="4"/>
  <c r="B6" i="4"/>
  <c r="C6" i="4" s="1"/>
  <c r="A6" i="4"/>
  <c r="B5" i="4"/>
  <c r="C5" i="4" s="1"/>
  <c r="A5" i="4"/>
  <c r="B4" i="4"/>
  <c r="C4" i="4" s="1"/>
  <c r="A4" i="4"/>
  <c r="B3" i="4"/>
  <c r="C3" i="4" s="1"/>
  <c r="A3" i="4"/>
  <c r="B2" i="4"/>
  <c r="C2" i="4" s="1"/>
  <c r="A2" i="4"/>
  <c r="G5" i="4" l="1"/>
  <c r="F8" i="4"/>
  <c r="F9" i="4"/>
  <c r="F10" i="4"/>
  <c r="F11" i="4"/>
  <c r="F12" i="4"/>
  <c r="F3" i="4"/>
  <c r="F4" i="4"/>
  <c r="F5" i="4"/>
  <c r="F6" i="4"/>
  <c r="F2" i="4"/>
  <c r="B13" i="4"/>
  <c r="C13" i="4" s="1"/>
  <c r="B14" i="4"/>
  <c r="C14" i="4" s="1"/>
  <c r="B15" i="4"/>
  <c r="B7" i="4"/>
  <c r="C7" i="4" s="1"/>
  <c r="F14" i="4" l="1"/>
  <c r="F13" i="4"/>
  <c r="D5" i="4"/>
  <c r="H5" i="4" s="1"/>
  <c r="D10" i="4"/>
  <c r="H10" i="4" s="1"/>
  <c r="G10" i="4"/>
  <c r="D9" i="4"/>
  <c r="H9" i="4" s="1"/>
  <c r="G9" i="4"/>
  <c r="D12" i="4"/>
  <c r="H12" i="4" s="1"/>
  <c r="G12" i="4"/>
  <c r="F7" i="4"/>
  <c r="D3" i="4"/>
  <c r="H3" i="4" s="1"/>
  <c r="G3" i="4"/>
  <c r="D11" i="4"/>
  <c r="H11" i="4" s="1"/>
  <c r="G11" i="4"/>
  <c r="D2" i="4"/>
  <c r="H2" i="4" s="1"/>
  <c r="G2" i="4"/>
  <c r="D4" i="4"/>
  <c r="H4" i="4" s="1"/>
  <c r="G4" i="4"/>
  <c r="D6" i="4"/>
  <c r="H6" i="4" s="1"/>
  <c r="G6" i="4"/>
  <c r="D8" i="4"/>
  <c r="H8" i="4" s="1"/>
  <c r="G8" i="4"/>
  <c r="D15" i="4"/>
  <c r="H15" i="4" s="1"/>
  <c r="G15" i="4"/>
  <c r="F15" i="4"/>
  <c r="D14" i="4"/>
  <c r="H14" i="4" s="1"/>
  <c r="G14" i="4"/>
  <c r="D13" i="4" l="1"/>
  <c r="H13" i="4" s="1"/>
  <c r="G13" i="4"/>
  <c r="D7" i="4"/>
  <c r="H7" i="4" s="1"/>
  <c r="G7" i="4"/>
</calcChain>
</file>

<file path=xl/sharedStrings.xml><?xml version="1.0" encoding="utf-8"?>
<sst xmlns="http://schemas.openxmlformats.org/spreadsheetml/2006/main" count="31" uniqueCount="25">
  <si>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</si>
  <si>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</si>
  <si>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</si>
  <si>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</si>
  <si>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</si>
  <si>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</si>
  <si>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</si>
  <si>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</si>
  <si>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</si>
  <si>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</si>
  <si>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</si>
  <si>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</si>
  <si>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</si>
  <si>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bal</t>
  </si>
  <si>
    <t>fmv</t>
  </si>
  <si>
    <t>mca</t>
  </si>
  <si>
    <t>Address -</t>
  </si>
  <si>
    <t xml:space="preserve">yoc - </t>
  </si>
  <si>
    <t xml:space="preserve">Index-II Value </t>
  </si>
  <si>
    <t>Index-II</t>
  </si>
  <si>
    <t>Flat No. 507, 5th floor, D-Wing, Aashray Pearl Village Pale, Ambernath</t>
  </si>
  <si>
    <t>Agreement C.A</t>
  </si>
  <si>
    <t xml:space="preserve"> BUA</t>
  </si>
  <si>
    <t>rate on C.A</t>
  </si>
  <si>
    <t xml:space="preserve"> dated  26.02.2020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</si>
</sst>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2" fontId="1" fillId="2" borderId="0" xfId="0" applyNumberFormat="1" applyFont="1" applyFill="1" applyAlignment="1">
      <alignment wrapText="1"/>
    </xf>
    <xf numFmtId="2" fontId="1" fillId="2" borderId="0" xfId="0" applyNumberFormat="1" applyFont="1" applyFill="1"/>
    <xf numFmtId="2" fontId="1" fillId="0" borderId="0" xfId="0" applyNumberFormat="1" applyFont="1"/>
    <xf numFmtId="2" fontId="0" fillId="0" borderId="0" xfId="0" applyNumberFormat="1"/>
    <xf numFmtId="2" fontId="2" fillId="0" borderId="0" xfId="0" applyNumberFormat="1" applyFont="1"/>
    <xf numFmtId="0" fontId="0" fillId="2" borderId="0" xfId="0" applyFill="1"/>
    <xf numFmtId="0" fontId="5" fillId="0" borderId="0" xfId="0" applyFont="1"/>
    <xf numFmtId="2" fontId="5" fillId="0" borderId="0" xfId="0" applyNumberFormat="1" applyFont="1"/>
    <xf numFmtId="2" fontId="0" fillId="0" borderId="0" xfId="0" applyNumberFormat="1" applyAlignment="1">
      <alignment wrapText="1"/>
    </xf>
    <xf numFmtId="2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30</xdr:col>
      <xdr:colOff>450205</xdr:colOff>
      <xdr:row>50</xdr:row>
      <xdr:rowOff>10606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B61D31-EB6A-DC23-E909-F3CB0ED25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524000"/>
          <a:ext cx="18128605" cy="77449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30</xdr:col>
      <xdr:colOff>450205</xdr:colOff>
      <xdr:row>43</xdr:row>
      <xdr:rowOff>1090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70BDF2D-B72D-CA19-B1C4-B47D9EFD93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1000"/>
          <a:ext cx="18128605" cy="78115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30</xdr:col>
      <xdr:colOff>440679</xdr:colOff>
      <xdr:row>53</xdr:row>
      <xdr:rowOff>96247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C2AB7E7-14D9-D40F-A055-CAD70764E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048000"/>
          <a:ext cx="18119079" cy="714474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459731</xdr:colOff>
      <xdr:row>40</xdr:row>
      <xdr:rowOff>172464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3DFA853-5051-12F8-0261-67260D229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138131" cy="726858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478784</xdr:colOff>
      <xdr:row>40</xdr:row>
      <xdr:rowOff>153458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C28E5C-09B7-33F8-2EE4-FC8DEA241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157184" cy="758295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</xdr:row>
      <xdr:rowOff>0</xdr:rowOff>
    </xdr:from>
    <xdr:to>
      <xdr:col>30</xdr:col>
      <xdr:colOff>392622</xdr:colOff>
      <xdr:row>51</xdr:row>
      <xdr:rowOff>48881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590924-74E7-3C92-C186-912A24DA1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762000"/>
          <a:ext cx="15023022" cy="900238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25</xdr:col>
      <xdr:colOff>287832</xdr:colOff>
      <xdr:row>48</xdr:row>
      <xdr:rowOff>10776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4E08075-B755-EFBB-9A5D-6B8E99CDB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4918232" cy="896427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609599</xdr:colOff>
      <xdr:row>0</xdr:row>
      <xdr:rowOff>190499</xdr:rowOff>
    </xdr:from>
    <xdr:to>
      <xdr:col>22</xdr:col>
      <xdr:colOff>523875</xdr:colOff>
      <xdr:row>74</xdr:row>
      <xdr:rowOff>48626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302747-EB17-2CAB-FF56-BFD064E3E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599" y="190499"/>
          <a:ext cx="13325476" cy="139551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8"/>
  <sheetViews>
    <sheetView zoomScaleNormal="100" workbookViewId="0">
      <selection activeCell="U30" sqref="U30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4.140625" customWidth="1"/>
    <col min="7" max="7" width="20.7109375" customWidth="1"/>
    <col min="8" max="8" width="13" style="14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10.7109375" customWidth="1"/>
    <col min="17" max="17" width="10.7109375" style="14" customWidth="1"/>
    <col min="18" max="18" width="16" customWidth="1"/>
    <col min="19" max="19" width="6.28515625" customWidth="1"/>
  </cols>
  <sheetData>
    <row r="1" spans="1:20" s="1" customFormat="1" ht="45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7" t="s">
        <v>8</v>
      </c>
      <c r="G1" s="7" t="s">
        <v>11</v>
      </c>
      <c r="H1" s="11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9" t="s">
        <v>6</v>
      </c>
      <c r="R1" s="1" t="s">
        <v>1</v>
      </c>
      <c r="S1" s="1" t="s">
        <v>3</v>
      </c>
    </row>
    <row r="2" spans="1:20" x14ac:dyDescent="0.25">
      <c r="A2" s="4">
        <f t="shared" ref="A2:A15" si="0">N2</f>
        <v>0</v>
      </c>
      <c r="B2" s="4">
        <f t="shared" ref="B2:B15" si="1">Q2</f>
        <v>391.37903999999997</v>
      </c>
      <c r="C2" s="4">
        <f>B2*1.2</f>
        <v>469.65484799999996</v>
      </c>
      <c r="D2" s="4">
        <f t="shared" ref="D2:D13" si="2">C2*1.2</f>
        <v>563.58581759999993</v>
      </c>
      <c r="E2" s="5">
        <f t="shared" ref="E2:E13" si="3">R2</f>
        <v>2000000</v>
      </c>
      <c r="F2" s="8">
        <f t="shared" ref="F2:F13" si="4">ROUND((E2/B2),0)</f>
        <v>5110</v>
      </c>
      <c r="G2" s="8">
        <f t="shared" ref="G2:G13" si="5">ROUND((E2/C2),0)</f>
        <v>4258</v>
      </c>
      <c r="H2" s="12">
        <f t="shared" ref="H2:H13" si="6">ROUND((E2/D2),0)</f>
        <v>3549</v>
      </c>
      <c r="I2" s="4" t="e">
        <f>#REF!</f>
        <v>#REF!</v>
      </c>
      <c r="J2" s="4" t="str">
        <f t="shared" ref="J2:J13" si="7">S2</f>
        <v>Index-II</v>
      </c>
      <c r="O2">
        <v>0</v>
      </c>
      <c r="P2">
        <v>0</v>
      </c>
      <c r="Q2" s="14">
        <f>36.36*10.764</f>
        <v>391.37903999999997</v>
      </c>
      <c r="R2" s="2">
        <v>2000000</v>
      </c>
      <c r="S2" t="s">
        <v>19</v>
      </c>
    </row>
    <row r="3" spans="1:20" x14ac:dyDescent="0.25">
      <c r="A3" s="4">
        <f t="shared" si="0"/>
        <v>0</v>
      </c>
      <c r="B3" s="4">
        <f t="shared" si="1"/>
        <v>400.74371999999994</v>
      </c>
      <c r="C3" s="4">
        <f t="shared" ref="C3:C15" si="8">B3*1.2</f>
        <v>480.8924639999999</v>
      </c>
      <c r="D3" s="4">
        <f t="shared" si="2"/>
        <v>577.07095679999986</v>
      </c>
      <c r="E3" s="5">
        <f t="shared" si="3"/>
        <v>2300000</v>
      </c>
      <c r="F3" s="8">
        <f t="shared" si="4"/>
        <v>5739</v>
      </c>
      <c r="G3" s="8">
        <f t="shared" si="5"/>
        <v>4783</v>
      </c>
      <c r="H3" s="12">
        <f t="shared" si="6"/>
        <v>3986</v>
      </c>
      <c r="I3" s="4" t="e">
        <f>#REF!</f>
        <v>#REF!</v>
      </c>
      <c r="J3" s="4" t="str">
        <f t="shared" si="7"/>
        <v>Index-II</v>
      </c>
      <c r="O3">
        <v>0</v>
      </c>
      <c r="P3">
        <f t="shared" ref="P3:P12" si="9">O3/1.2</f>
        <v>0</v>
      </c>
      <c r="Q3" s="14">
        <f>37.23*10.764</f>
        <v>400.74371999999994</v>
      </c>
      <c r="R3" s="2">
        <v>2300000</v>
      </c>
      <c r="S3" t="s">
        <v>19</v>
      </c>
    </row>
    <row r="4" spans="1:20" x14ac:dyDescent="0.25">
      <c r="A4" s="4">
        <f t="shared" si="0"/>
        <v>0</v>
      </c>
      <c r="B4" s="4">
        <f t="shared" si="1"/>
        <v>391.91723999999994</v>
      </c>
      <c r="C4" s="4">
        <f t="shared" si="8"/>
        <v>470.30068799999992</v>
      </c>
      <c r="D4" s="4">
        <f t="shared" si="2"/>
        <v>564.36082559999988</v>
      </c>
      <c r="E4" s="5">
        <f t="shared" si="3"/>
        <v>2420875</v>
      </c>
      <c r="F4" s="8">
        <f t="shared" si="4"/>
        <v>6177</v>
      </c>
      <c r="G4" s="8">
        <f t="shared" si="5"/>
        <v>5148</v>
      </c>
      <c r="H4" s="12">
        <f t="shared" si="6"/>
        <v>4290</v>
      </c>
      <c r="I4" s="4" t="e">
        <f>#REF!</f>
        <v>#REF!</v>
      </c>
      <c r="J4" s="4" t="str">
        <f t="shared" si="7"/>
        <v>Index-II</v>
      </c>
      <c r="O4">
        <v>0</v>
      </c>
      <c r="P4">
        <f t="shared" si="9"/>
        <v>0</v>
      </c>
      <c r="Q4" s="14">
        <f>36.41*10.764</f>
        <v>391.91723999999994</v>
      </c>
      <c r="R4" s="2">
        <v>2420875</v>
      </c>
      <c r="S4" t="s">
        <v>19</v>
      </c>
    </row>
    <row r="5" spans="1:20" x14ac:dyDescent="0.25">
      <c r="A5" s="4">
        <f t="shared" si="0"/>
        <v>0</v>
      </c>
      <c r="B5" s="4">
        <f t="shared" si="1"/>
        <v>391.37903999999997</v>
      </c>
      <c r="C5" s="4">
        <f t="shared" si="8"/>
        <v>469.65484799999996</v>
      </c>
      <c r="D5" s="4">
        <f t="shared" si="2"/>
        <v>563.58581759999993</v>
      </c>
      <c r="E5" s="5">
        <f t="shared" si="3"/>
        <v>2000000</v>
      </c>
      <c r="F5" s="8">
        <f t="shared" si="4"/>
        <v>5110</v>
      </c>
      <c r="G5" s="8">
        <f t="shared" si="5"/>
        <v>4258</v>
      </c>
      <c r="H5" s="12">
        <f t="shared" si="6"/>
        <v>3549</v>
      </c>
      <c r="I5" s="4" t="e">
        <f>#REF!</f>
        <v>#REF!</v>
      </c>
      <c r="J5" s="4" t="str">
        <f t="shared" si="7"/>
        <v>Index-II</v>
      </c>
      <c r="O5">
        <v>0</v>
      </c>
      <c r="Q5" s="14">
        <f>36.36*10.764</f>
        <v>391.37903999999997</v>
      </c>
      <c r="R5" s="2">
        <v>2000000</v>
      </c>
      <c r="S5" t="s">
        <v>19</v>
      </c>
    </row>
    <row r="6" spans="1:20" x14ac:dyDescent="0.25">
      <c r="A6" s="4">
        <f t="shared" si="0"/>
        <v>0</v>
      </c>
      <c r="B6" s="4">
        <f t="shared" si="1"/>
        <v>327</v>
      </c>
      <c r="C6" s="4">
        <f t="shared" si="8"/>
        <v>392.4</v>
      </c>
      <c r="D6" s="4">
        <f t="shared" si="2"/>
        <v>470.87999999999994</v>
      </c>
      <c r="E6" s="5">
        <f t="shared" si="3"/>
        <v>0</v>
      </c>
      <c r="F6" s="8">
        <f t="shared" si="4"/>
        <v>0</v>
      </c>
      <c r="G6" s="8">
        <f t="shared" si="5"/>
        <v>0</v>
      </c>
      <c r="H6" s="12">
        <f t="shared" si="6"/>
        <v>0</v>
      </c>
      <c r="I6" s="4" t="e">
        <f>#REF!</f>
        <v>#REF!</v>
      </c>
      <c r="J6" s="4">
        <f t="shared" si="7"/>
        <v>0</v>
      </c>
      <c r="O6">
        <v>0</v>
      </c>
      <c r="Q6" s="14">
        <v>327</v>
      </c>
      <c r="R6" s="2"/>
      <c r="S6" s="16"/>
      <c r="T6" s="16"/>
    </row>
    <row r="7" spans="1:20" x14ac:dyDescent="0.25">
      <c r="A7" s="4">
        <f t="shared" si="0"/>
        <v>0</v>
      </c>
      <c r="B7" s="4">
        <f t="shared" si="1"/>
        <v>428.47222222222229</v>
      </c>
      <c r="C7" s="4">
        <f t="shared" si="8"/>
        <v>514.16666666666674</v>
      </c>
      <c r="D7" s="4">
        <f t="shared" si="2"/>
        <v>617.00000000000011</v>
      </c>
      <c r="E7" s="5">
        <f t="shared" si="3"/>
        <v>2800000</v>
      </c>
      <c r="F7" s="8">
        <f t="shared" si="4"/>
        <v>6535</v>
      </c>
      <c r="G7" s="8">
        <f t="shared" si="5"/>
        <v>5446</v>
      </c>
      <c r="H7" s="12">
        <f t="shared" si="6"/>
        <v>4538</v>
      </c>
      <c r="I7" s="4" t="e">
        <f>#REF!</f>
        <v>#REF!</v>
      </c>
      <c r="J7" s="4">
        <f t="shared" si="7"/>
        <v>0</v>
      </c>
      <c r="O7">
        <v>617</v>
      </c>
      <c r="P7">
        <f t="shared" si="9"/>
        <v>514.16666666666674</v>
      </c>
      <c r="Q7" s="14">
        <f t="shared" ref="Q5:Q14" si="10">P7/1.2</f>
        <v>428.47222222222229</v>
      </c>
      <c r="R7" s="2">
        <v>2800000</v>
      </c>
      <c r="S7" s="16"/>
      <c r="T7" s="16"/>
    </row>
    <row r="8" spans="1:20" x14ac:dyDescent="0.25">
      <c r="A8" s="4">
        <f t="shared" si="0"/>
        <v>0</v>
      </c>
      <c r="B8" s="4">
        <f t="shared" si="1"/>
        <v>0</v>
      </c>
      <c r="C8" s="4">
        <f t="shared" si="8"/>
        <v>0</v>
      </c>
      <c r="D8" s="4">
        <f t="shared" si="2"/>
        <v>0</v>
      </c>
      <c r="E8" s="5">
        <f t="shared" si="3"/>
        <v>2100000</v>
      </c>
      <c r="F8" s="8" t="e">
        <f t="shared" si="4"/>
        <v>#DIV/0!</v>
      </c>
      <c r="G8" s="8" t="e">
        <f t="shared" si="5"/>
        <v>#DIV/0!</v>
      </c>
      <c r="H8" s="12" t="e">
        <f t="shared" si="6"/>
        <v>#DIV/0!</v>
      </c>
      <c r="I8" s="4" t="e">
        <f>#REF!</f>
        <v>#REF!</v>
      </c>
      <c r="J8" s="4">
        <f t="shared" si="7"/>
        <v>0</v>
      </c>
      <c r="O8">
        <v>0</v>
      </c>
      <c r="P8">
        <v>510</v>
      </c>
      <c r="R8" s="2">
        <v>2100000</v>
      </c>
      <c r="S8" s="16"/>
      <c r="T8" s="16"/>
    </row>
    <row r="9" spans="1:20" x14ac:dyDescent="0.25">
      <c r="A9" s="4">
        <f t="shared" si="0"/>
        <v>0</v>
      </c>
      <c r="B9" s="4">
        <f t="shared" si="1"/>
        <v>514.16666666666674</v>
      </c>
      <c r="C9" s="4">
        <f t="shared" si="8"/>
        <v>617.00000000000011</v>
      </c>
      <c r="D9" s="4">
        <f t="shared" si="2"/>
        <v>740.40000000000009</v>
      </c>
      <c r="E9" s="5">
        <f t="shared" si="3"/>
        <v>2500000</v>
      </c>
      <c r="F9" s="8">
        <f t="shared" si="4"/>
        <v>4862</v>
      </c>
      <c r="G9" s="8">
        <f t="shared" si="5"/>
        <v>4052</v>
      </c>
      <c r="H9" s="12">
        <f t="shared" si="6"/>
        <v>3377</v>
      </c>
      <c r="I9" s="4" t="e">
        <f>#REF!</f>
        <v>#REF!</v>
      </c>
      <c r="J9" s="4">
        <f t="shared" si="7"/>
        <v>0</v>
      </c>
      <c r="O9">
        <v>0</v>
      </c>
      <c r="P9">
        <v>617</v>
      </c>
      <c r="Q9" s="14">
        <f t="shared" si="10"/>
        <v>514.16666666666674</v>
      </c>
      <c r="R9" s="2">
        <v>2500000</v>
      </c>
      <c r="S9" s="16"/>
      <c r="T9" s="16"/>
    </row>
    <row r="10" spans="1:20" x14ac:dyDescent="0.25">
      <c r="A10" s="4">
        <f t="shared" si="0"/>
        <v>0</v>
      </c>
      <c r="B10" s="4">
        <f t="shared" si="1"/>
        <v>0</v>
      </c>
      <c r="C10" s="4">
        <f t="shared" si="8"/>
        <v>0</v>
      </c>
      <c r="D10" s="4">
        <f t="shared" si="2"/>
        <v>0</v>
      </c>
      <c r="E10" s="5">
        <f t="shared" si="3"/>
        <v>0</v>
      </c>
      <c r="F10" s="8" t="e">
        <f t="shared" si="4"/>
        <v>#DIV/0!</v>
      </c>
      <c r="G10" s="8" t="e">
        <f t="shared" si="5"/>
        <v>#DIV/0!</v>
      </c>
      <c r="H10" s="12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9"/>
        <v>0</v>
      </c>
      <c r="Q10" s="14">
        <f t="shared" si="10"/>
        <v>0</v>
      </c>
      <c r="R10" s="2">
        <v>0</v>
      </c>
      <c r="S10" s="16"/>
      <c r="T10" s="16"/>
    </row>
    <row r="11" spans="1:20" x14ac:dyDescent="0.25">
      <c r="A11" s="4">
        <f t="shared" si="0"/>
        <v>0</v>
      </c>
      <c r="B11" s="4">
        <f t="shared" si="1"/>
        <v>0</v>
      </c>
      <c r="C11" s="4">
        <f t="shared" si="8"/>
        <v>0</v>
      </c>
      <c r="D11" s="4">
        <f t="shared" si="2"/>
        <v>0</v>
      </c>
      <c r="E11" s="5">
        <f t="shared" si="3"/>
        <v>0</v>
      </c>
      <c r="F11" s="8" t="e">
        <f t="shared" si="4"/>
        <v>#DIV/0!</v>
      </c>
      <c r="G11" s="8" t="e">
        <f t="shared" si="5"/>
        <v>#DIV/0!</v>
      </c>
      <c r="H11" s="12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9"/>
        <v>0</v>
      </c>
      <c r="Q11" s="14">
        <f t="shared" si="10"/>
        <v>0</v>
      </c>
      <c r="R11" s="2">
        <v>0</v>
      </c>
      <c r="S11" s="16"/>
      <c r="T11" s="16"/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8"/>
        <v>0</v>
      </c>
      <c r="D12" s="4">
        <f t="shared" si="2"/>
        <v>0</v>
      </c>
      <c r="E12" s="5">
        <f t="shared" si="3"/>
        <v>0</v>
      </c>
      <c r="F12" s="8" t="e">
        <f t="shared" si="4"/>
        <v>#DIV/0!</v>
      </c>
      <c r="G12" s="8" t="e">
        <f t="shared" si="5"/>
        <v>#DIV/0!</v>
      </c>
      <c r="H12" s="12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9"/>
        <v>0</v>
      </c>
      <c r="Q12" s="14">
        <f t="shared" si="10"/>
        <v>0</v>
      </c>
      <c r="R12" s="2">
        <v>0</v>
      </c>
      <c r="S12" s="16"/>
      <c r="T12" s="16"/>
    </row>
    <row r="13" spans="1:20" x14ac:dyDescent="0.25">
      <c r="A13" s="4">
        <f t="shared" si="0"/>
        <v>0</v>
      </c>
      <c r="B13" s="4">
        <f t="shared" si="1"/>
        <v>0</v>
      </c>
      <c r="C13" s="4">
        <f t="shared" si="8"/>
        <v>0</v>
      </c>
      <c r="D13" s="4">
        <f t="shared" si="2"/>
        <v>0</v>
      </c>
      <c r="E13" s="5">
        <f t="shared" si="3"/>
        <v>0</v>
      </c>
      <c r="F13" s="8" t="e">
        <f t="shared" si="4"/>
        <v>#DIV/0!</v>
      </c>
      <c r="G13" s="8" t="e">
        <f t="shared" si="5"/>
        <v>#DIV/0!</v>
      </c>
      <c r="H13" s="12" t="e">
        <f t="shared" si="6"/>
        <v>#DIV/0!</v>
      </c>
      <c r="I13" s="4" t="e">
        <f>#REF!</f>
        <v>#REF!</v>
      </c>
      <c r="J13" s="4">
        <f t="shared" si="7"/>
        <v>0</v>
      </c>
      <c r="O13">
        <v>0</v>
      </c>
      <c r="P13">
        <f t="shared" ref="P13" si="11">O13/1.2</f>
        <v>0</v>
      </c>
      <c r="Q13" s="14">
        <f t="shared" si="10"/>
        <v>0</v>
      </c>
      <c r="R13" s="2">
        <v>0</v>
      </c>
      <c r="S13" s="16"/>
      <c r="T13" s="16"/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8"/>
        <v>0</v>
      </c>
      <c r="D14" s="4">
        <f t="shared" ref="D14:D15" si="12">C14*1.2</f>
        <v>0</v>
      </c>
      <c r="E14" s="5">
        <f t="shared" ref="E14:E15" si="13">R14</f>
        <v>0</v>
      </c>
      <c r="F14" s="8" t="e">
        <f t="shared" ref="F14:F15" si="14">ROUND((E14/B14),0)</f>
        <v>#DIV/0!</v>
      </c>
      <c r="G14" s="8" t="e">
        <f t="shared" ref="G14:G15" si="15">ROUND((E14/C14),0)</f>
        <v>#DIV/0!</v>
      </c>
      <c r="H14" s="13" t="e">
        <f t="shared" ref="H14:H15" si="16">ROUND((E14/D14),0)</f>
        <v>#DIV/0!</v>
      </c>
      <c r="I14" s="4" t="e">
        <f>#REF!</f>
        <v>#REF!</v>
      </c>
      <c r="J14" s="4">
        <f t="shared" ref="J14:J15" si="17">S14</f>
        <v>0</v>
      </c>
      <c r="O14">
        <v>0</v>
      </c>
      <c r="P14">
        <f t="shared" ref="P14:P15" si="18">O14/1.2</f>
        <v>0</v>
      </c>
      <c r="Q14" s="14">
        <f t="shared" si="10"/>
        <v>0</v>
      </c>
      <c r="R14" s="2">
        <v>0</v>
      </c>
      <c r="S14" s="16"/>
      <c r="T14" s="16"/>
    </row>
    <row r="15" spans="1:20" x14ac:dyDescent="0.25">
      <c r="A15" s="4">
        <f t="shared" si="0"/>
        <v>0</v>
      </c>
      <c r="B15" s="4">
        <f t="shared" si="1"/>
        <v>0</v>
      </c>
      <c r="C15" s="4">
        <f t="shared" si="8"/>
        <v>0</v>
      </c>
      <c r="D15" s="4">
        <f t="shared" si="12"/>
        <v>0</v>
      </c>
      <c r="E15" s="5">
        <f t="shared" si="13"/>
        <v>0</v>
      </c>
      <c r="F15" s="8" t="e">
        <f t="shared" si="14"/>
        <v>#DIV/0!</v>
      </c>
      <c r="G15" s="4" t="e">
        <f t="shared" si="15"/>
        <v>#DIV/0!</v>
      </c>
      <c r="H15" s="13" t="e">
        <f t="shared" si="16"/>
        <v>#DIV/0!</v>
      </c>
      <c r="I15" s="4" t="e">
        <f>#REF!</f>
        <v>#REF!</v>
      </c>
      <c r="J15" s="4">
        <f t="shared" si="17"/>
        <v>0</v>
      </c>
      <c r="O15">
        <v>0</v>
      </c>
      <c r="P15">
        <f t="shared" si="18"/>
        <v>0</v>
      </c>
      <c r="Q15" s="14">
        <f t="shared" ref="Q15" si="19">P15/1.2</f>
        <v>0</v>
      </c>
      <c r="R15" s="2">
        <v>0</v>
      </c>
      <c r="S15" s="16"/>
      <c r="T15" s="16"/>
    </row>
    <row r="17" spans="6:26" x14ac:dyDescent="0.25">
      <c r="F17" t="s">
        <v>16</v>
      </c>
      <c r="G17" t="s">
        <v>20</v>
      </c>
    </row>
    <row r="18" spans="6:26" x14ac:dyDescent="0.25">
      <c r="G18" t="s">
        <v>21</v>
      </c>
      <c r="H18" s="14">
        <f>35.709*10.764</f>
        <v>384.37167600000004</v>
      </c>
    </row>
    <row r="19" spans="6:26" x14ac:dyDescent="0.25">
      <c r="G19" t="s">
        <v>22</v>
      </c>
      <c r="H19" s="14">
        <f>H18*1.2</f>
        <v>461.2460112</v>
      </c>
      <c r="O19" t="s">
        <v>15</v>
      </c>
    </row>
    <row r="20" spans="6:26" x14ac:dyDescent="0.25">
      <c r="G20" t="s">
        <v>23</v>
      </c>
      <c r="H20" s="14">
        <v>6000</v>
      </c>
      <c r="O20" t="s">
        <v>13</v>
      </c>
      <c r="S20" s="9"/>
      <c r="T20" s="9"/>
      <c r="U20" s="9"/>
      <c r="V20" s="9"/>
      <c r="W20" s="9"/>
      <c r="X20" s="9"/>
      <c r="Y20" s="9"/>
      <c r="Z20" s="9"/>
    </row>
    <row r="21" spans="6:26" x14ac:dyDescent="0.25">
      <c r="G21" t="s">
        <v>14</v>
      </c>
      <c r="H21" s="14">
        <f>H18*H20</f>
        <v>2306230.0560000003</v>
      </c>
      <c r="S21" s="9"/>
      <c r="T21" s="9"/>
      <c r="U21" s="9"/>
      <c r="V21" s="9"/>
      <c r="W21" s="9"/>
      <c r="X21" s="9"/>
      <c r="Y21" s="9"/>
      <c r="Z21" s="9"/>
    </row>
    <row r="22" spans="6:26" x14ac:dyDescent="0.25">
      <c r="G22" s="6"/>
      <c r="H22" s="15"/>
      <c r="S22" s="9"/>
      <c r="T22" s="9"/>
      <c r="U22" s="9"/>
      <c r="V22" s="9"/>
      <c r="W22" s="9"/>
      <c r="X22" s="9"/>
      <c r="Y22" s="9"/>
      <c r="Z22" s="9"/>
    </row>
    <row r="23" spans="6:26" x14ac:dyDescent="0.25">
      <c r="S23" s="9"/>
      <c r="T23" s="9"/>
      <c r="U23" s="9"/>
      <c r="V23" s="9"/>
      <c r="W23" s="9"/>
      <c r="X23" s="9"/>
      <c r="Y23" s="9"/>
      <c r="Z23" s="9"/>
    </row>
    <row r="24" spans="6:26" x14ac:dyDescent="0.25">
      <c r="F24" s="17" t="s">
        <v>18</v>
      </c>
      <c r="G24" s="17"/>
      <c r="H24" s="18">
        <v>2047000</v>
      </c>
      <c r="I24" s="17" t="s">
        <v>24</v>
      </c>
      <c r="J24" s="17"/>
      <c r="Q24" s="14">
        <f>3300*1.4</f>
        <v>4620</v>
      </c>
      <c r="S24" s="9"/>
      <c r="T24" s="9"/>
      <c r="U24" s="9"/>
      <c r="V24" s="9"/>
      <c r="W24" s="9"/>
      <c r="X24" s="9"/>
      <c r="Y24" s="9"/>
      <c r="Z24" s="9"/>
    </row>
    <row r="25" spans="6:26" x14ac:dyDescent="0.25">
      <c r="S25" s="9"/>
      <c r="T25" s="9"/>
      <c r="U25" s="9"/>
      <c r="V25" s="9"/>
      <c r="W25" s="9"/>
      <c r="X25" s="9"/>
      <c r="Y25" s="9"/>
      <c r="Z25" s="9"/>
    </row>
    <row r="26" spans="6:26" x14ac:dyDescent="0.25">
      <c r="G26" t="s">
        <v>17</v>
      </c>
      <c r="S26" s="9"/>
      <c r="T26" s="9"/>
      <c r="U26" s="9"/>
      <c r="V26" s="9"/>
      <c r="W26" s="9"/>
      <c r="X26" s="9"/>
      <c r="Y26" s="9"/>
      <c r="Z26" s="9"/>
    </row>
    <row r="27" spans="6:26" x14ac:dyDescent="0.25">
      <c r="S27" s="9"/>
      <c r="T27" s="9"/>
      <c r="U27" s="9"/>
      <c r="V27" s="9"/>
      <c r="W27" s="9"/>
      <c r="X27" s="9"/>
      <c r="Y27" s="9"/>
      <c r="Z27" s="9"/>
    </row>
    <row r="28" spans="6:26" x14ac:dyDescent="0.25">
      <c r="S28" s="9"/>
      <c r="T28" s="9"/>
      <c r="U28" s="9"/>
      <c r="V28" s="9"/>
      <c r="W28" s="9"/>
      <c r="X28" s="9"/>
      <c r="Y28" s="9"/>
      <c r="Z28" s="9"/>
    </row>
    <row r="29" spans="6:26" x14ac:dyDescent="0.25">
      <c r="S29" s="9"/>
      <c r="T29" s="9"/>
      <c r="U29" s="9"/>
      <c r="V29" s="9"/>
      <c r="W29" s="9"/>
      <c r="X29" s="9"/>
      <c r="Y29" s="9"/>
      <c r="Z29" s="9"/>
    </row>
    <row r="30" spans="6:26" x14ac:dyDescent="0.25">
      <c r="S30" s="9"/>
      <c r="T30" s="9"/>
      <c r="U30" s="9"/>
      <c r="V30" s="9"/>
      <c r="W30" s="9"/>
      <c r="X30" s="9"/>
      <c r="Y30" s="9"/>
      <c r="Z30" s="9"/>
    </row>
    <row r="31" spans="6:26" x14ac:dyDescent="0.25">
      <c r="S31" s="9"/>
      <c r="T31" s="9"/>
      <c r="U31" s="9"/>
      <c r="V31" s="9"/>
      <c r="W31" s="9"/>
      <c r="X31" s="9"/>
      <c r="Y31" s="9"/>
      <c r="Z31" s="9"/>
    </row>
    <row r="32" spans="6:26" x14ac:dyDescent="0.25">
      <c r="S32" s="9"/>
      <c r="T32" s="9"/>
      <c r="U32" s="9"/>
      <c r="V32" s="9"/>
      <c r="W32" s="9"/>
      <c r="X32" s="9"/>
      <c r="Y32" s="9"/>
      <c r="Z32" s="9"/>
    </row>
    <row r="33" spans="15:26" x14ac:dyDescent="0.25">
      <c r="S33" s="9"/>
      <c r="T33" s="9"/>
      <c r="U33" s="9"/>
      <c r="V33" s="9"/>
      <c r="W33" s="9"/>
      <c r="X33" s="9"/>
      <c r="Y33" s="9"/>
      <c r="Z33" s="9"/>
    </row>
    <row r="34" spans="15:26" x14ac:dyDescent="0.25">
      <c r="S34" s="9"/>
      <c r="T34" s="9"/>
      <c r="U34" s="9"/>
      <c r="V34" s="9"/>
      <c r="W34" s="9"/>
      <c r="X34" s="9"/>
      <c r="Y34" s="9"/>
      <c r="Z34" s="9"/>
    </row>
    <row r="35" spans="15:26" x14ac:dyDescent="0.25">
      <c r="S35" s="9"/>
      <c r="T35" s="10"/>
      <c r="U35" s="9"/>
      <c r="V35" s="9"/>
      <c r="W35" s="9"/>
      <c r="X35" s="9"/>
      <c r="Y35" s="9"/>
      <c r="Z35" s="9"/>
    </row>
    <row r="36" spans="15:26" x14ac:dyDescent="0.25">
      <c r="S36" s="10"/>
      <c r="T36" s="9"/>
      <c r="U36" s="9"/>
      <c r="V36" s="9"/>
      <c r="W36" s="9"/>
      <c r="X36" s="9"/>
      <c r="Y36" s="9"/>
      <c r="Z36" s="9"/>
    </row>
    <row r="37" spans="15:26" x14ac:dyDescent="0.25">
      <c r="S37" s="9"/>
      <c r="T37" s="9"/>
      <c r="U37" s="9"/>
      <c r="V37" s="9"/>
      <c r="W37" s="9"/>
      <c r="X37" s="9"/>
      <c r="Y37" s="9"/>
      <c r="Z37" s="9"/>
    </row>
    <row r="38" spans="15:26" x14ac:dyDescent="0.25">
      <c r="O38" s="9"/>
      <c r="P38" s="9"/>
      <c r="Q38" s="20"/>
      <c r="R38" s="9"/>
      <c r="S38" s="9"/>
      <c r="T38" s="9"/>
      <c r="U38" s="9"/>
      <c r="V38" s="9"/>
      <c r="W38" s="9"/>
      <c r="X38" s="9"/>
      <c r="Y38" s="9"/>
      <c r="Z38" s="9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topLeftCell="A7" zoomScaleNormal="100" workbookViewId="0">
      <selection activeCell="B9" sqref="B9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3" sqref="B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topLeftCell="A16" zoomScaleNormal="100" workbookViewId="0">
      <selection activeCell="B17" sqref="B17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E1"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0" zoomScaleNormal="100" workbookViewId="0">
      <selection activeCell="G5" sqref="G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tabSelected="1" topLeftCell="A13"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topLeftCell="A43" zoomScaleNormal="100" workbookViewId="0">
      <selection activeCell="U27" sqref="U2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Desk-106</cp:lastModifiedBy>
  <cp:lastPrinted>2019-11-05T06:14:02Z</cp:lastPrinted>
  <dcterms:created xsi:type="dcterms:W3CDTF">2018-02-17T10:36:41Z</dcterms:created>
  <dcterms:modified xsi:type="dcterms:W3CDTF">2023-09-14T10:34:22Z</dcterms:modified>
</cp:coreProperties>
</file>