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1" l="1"/>
  <c r="R3" i="1"/>
  <c r="R2" i="1"/>
  <c r="J9" i="1"/>
  <c r="J11" i="1"/>
  <c r="P2" i="1"/>
  <c r="N3" i="1"/>
  <c r="N2" i="1"/>
  <c r="A11" i="1"/>
  <c r="J5" i="1"/>
  <c r="E29" i="1"/>
  <c r="G29" i="1"/>
  <c r="E28" i="1"/>
  <c r="G28" i="1"/>
  <c r="E27" i="1"/>
  <c r="G27" i="1"/>
  <c r="E26" i="1"/>
  <c r="G26" i="1"/>
  <c r="E22" i="1"/>
  <c r="E23" i="1"/>
  <c r="E24" i="1"/>
  <c r="E25" i="1"/>
  <c r="G18" i="1"/>
  <c r="G19" i="1"/>
  <c r="G20" i="1"/>
  <c r="G21" i="1"/>
  <c r="G22" i="1"/>
  <c r="G23" i="1"/>
  <c r="G24" i="1"/>
  <c r="G25" i="1"/>
  <c r="G17" i="1"/>
  <c r="E16" i="1" l="1"/>
  <c r="C8" i="1" l="1"/>
  <c r="D3" i="1"/>
  <c r="D2" i="1"/>
  <c r="D1" i="1"/>
  <c r="C7" i="1"/>
  <c r="C6" i="1"/>
</calcChain>
</file>

<file path=xl/sharedStrings.xml><?xml version="1.0" encoding="utf-8"?>
<sst xmlns="http://schemas.openxmlformats.org/spreadsheetml/2006/main" count="20" uniqueCount="18">
  <si>
    <t>FB+DB</t>
  </si>
  <si>
    <t>RERA Carpet</t>
  </si>
  <si>
    <t>Encl. Bal</t>
  </si>
  <si>
    <t>MOFA Carpet</t>
  </si>
  <si>
    <t>Price Indicator</t>
  </si>
  <si>
    <t>CA</t>
  </si>
  <si>
    <t>BA</t>
  </si>
  <si>
    <t>SA</t>
  </si>
  <si>
    <t>Value</t>
  </si>
  <si>
    <t>ROC</t>
  </si>
  <si>
    <t>rOB</t>
  </si>
  <si>
    <t>ROS</t>
  </si>
  <si>
    <t>Encl. Balcony</t>
  </si>
  <si>
    <t>Total Carpet</t>
  </si>
  <si>
    <t>Rate</t>
  </si>
  <si>
    <t>Guideline</t>
  </si>
  <si>
    <t>Rental</t>
  </si>
  <si>
    <t>Insurable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</si>
</sst>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0" fillId="2" borderId="0" xfId="0" applyFill="1"/>
    <xf numFmtId="43" fontId="0" fillId="2" borderId="0" xfId="1" applyFont="1" applyFill="1"/>
    <xf numFmtId="164" fontId="0" fillId="2" borderId="0" xfId="1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382500</xdr:colOff>
      <xdr:row>24</xdr:row>
      <xdr:rowOff>134007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45700" cy="47060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26</xdr:col>
      <xdr:colOff>379095</xdr:colOff>
      <xdr:row>174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76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166</xdr:col>
      <xdr:colOff>0</xdr:colOff>
      <xdr:row>54</xdr:row>
      <xdr:rowOff>0</xdr:rowOff>
    </xdr:from>
    <xdr:to>
      <xdr:col>192</xdr:col>
      <xdr:colOff>379095</xdr:colOff>
      <xdr:row>98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869000" y="1028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26</xdr:col>
      <xdr:colOff>379095</xdr:colOff>
      <xdr:row>74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71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26</xdr:col>
      <xdr:colOff>379095</xdr:colOff>
      <xdr:row>122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859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167</xdr:col>
      <xdr:colOff>0</xdr:colOff>
      <xdr:row>106</xdr:row>
      <xdr:rowOff>0</xdr:rowOff>
    </xdr:from>
    <xdr:to>
      <xdr:col>193</xdr:col>
      <xdr:colOff>379095</xdr:colOff>
      <xdr:row>150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440500" y="20193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167</xdr:col>
      <xdr:colOff>0</xdr:colOff>
      <xdr:row>160</xdr:row>
      <xdr:rowOff>0</xdr:rowOff>
    </xdr:from>
    <xdr:to>
      <xdr:col>193</xdr:col>
      <xdr:colOff>379095</xdr:colOff>
      <xdr:row>204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440500" y="30480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202</xdr:col>
      <xdr:colOff>0</xdr:colOff>
      <xdr:row>4</xdr:row>
      <xdr:rowOff>0</xdr:rowOff>
    </xdr:from>
    <xdr:to>
      <xdr:col>228</xdr:col>
      <xdr:colOff>379095</xdr:colOff>
      <xdr:row>48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5443000" y="762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201</xdr:col>
      <xdr:colOff>0</xdr:colOff>
      <xdr:row>54</xdr:row>
      <xdr:rowOff>0</xdr:rowOff>
    </xdr:from>
    <xdr:to>
      <xdr:col>227</xdr:col>
      <xdr:colOff>379095</xdr:colOff>
      <xdr:row>98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871500" y="1028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202</xdr:col>
      <xdr:colOff>0</xdr:colOff>
      <xdr:row>104</xdr:row>
      <xdr:rowOff>0</xdr:rowOff>
    </xdr:from>
    <xdr:to>
      <xdr:col>228</xdr:col>
      <xdr:colOff>379095</xdr:colOff>
      <xdr:row>148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443000" y="19812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200</xdr:col>
      <xdr:colOff>0</xdr:colOff>
      <xdr:row>158</xdr:row>
      <xdr:rowOff>0</xdr:rowOff>
    </xdr:from>
    <xdr:to>
      <xdr:col>226</xdr:col>
      <xdr:colOff>379095</xdr:colOff>
      <xdr:row>202</xdr:row>
      <xdr:rowOff>189428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4300000" y="30099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199</xdr:col>
      <xdr:colOff>0</xdr:colOff>
      <xdr:row>213</xdr:row>
      <xdr:rowOff>0</xdr:rowOff>
    </xdr:from>
    <xdr:to>
      <xdr:col>225</xdr:col>
      <xdr:colOff>379095</xdr:colOff>
      <xdr:row>257</xdr:row>
      <xdr:rowOff>189428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3728500" y="405765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workbookViewId="0">
      <selection activeCell="L18" sqref="L18"/>
    </sheetView>
  </sheetViews>
  <sheetFormatPr defaultRowHeight="15" x14ac:dyDescent="0.25"/>
  <cols>
    <col min="4" max="4" width="14.28515625" bestFit="1" customWidth="1"/>
    <col min="5" max="5" width="10" bestFit="1" customWidth="1"/>
    <col min="7" max="7" width="10" bestFit="1" customWidth="1"/>
    <col min="9" max="9" width="12.42578125" bestFit="1" customWidth="1"/>
    <col min="10" max="10" width="12.5703125" bestFit="1" customWidth="1"/>
    <col min="14" max="14" width="10" bestFit="1" customWidth="1"/>
  </cols>
  <sheetData>
    <row r="1" spans="1:18" x14ac:dyDescent="0.25">
      <c r="A1" t="s">
        <v>3</v>
      </c>
      <c r="B1">
        <v>393.2</v>
      </c>
      <c r="C1">
        <v>36.54</v>
      </c>
      <c r="D1">
        <f>C1*10.764</f>
        <v>393.31655999999998</v>
      </c>
      <c r="I1" t="s">
        <v>1</v>
      </c>
      <c r="J1" s="1">
        <v>373</v>
      </c>
      <c r="K1" s="1"/>
      <c r="N1" s="1">
        <v>26620</v>
      </c>
      <c r="P1">
        <v>405</v>
      </c>
      <c r="R1">
        <v>101800</v>
      </c>
    </row>
    <row r="2" spans="1:18" x14ac:dyDescent="0.25">
      <c r="A2" t="s">
        <v>0</v>
      </c>
      <c r="B2">
        <v>107.86</v>
      </c>
      <c r="C2">
        <v>10.02</v>
      </c>
      <c r="D2">
        <f>C2*10.764</f>
        <v>107.85527999999999</v>
      </c>
      <c r="I2" t="s">
        <v>12</v>
      </c>
      <c r="J2" s="1">
        <v>32</v>
      </c>
      <c r="K2" s="1"/>
      <c r="N2" s="1">
        <f>N1/100*110</f>
        <v>29282</v>
      </c>
      <c r="P2">
        <f>P1*1.1</f>
        <v>445.50000000000006</v>
      </c>
      <c r="R2">
        <f>R1/100*110</f>
        <v>111980</v>
      </c>
    </row>
    <row r="3" spans="1:18" x14ac:dyDescent="0.25">
      <c r="D3">
        <f>SUM(D1:D2)</f>
        <v>501.17183999999997</v>
      </c>
      <c r="I3" t="s">
        <v>13</v>
      </c>
      <c r="J3" s="1">
        <v>405</v>
      </c>
      <c r="K3" s="1"/>
      <c r="N3" s="1">
        <f>N2/10.764</f>
        <v>2720.3641768859161</v>
      </c>
      <c r="P3">
        <v>446</v>
      </c>
      <c r="R3">
        <f>R2/10.764</f>
        <v>10403.195837978446</v>
      </c>
    </row>
    <row r="4" spans="1:18" x14ac:dyDescent="0.25">
      <c r="I4" t="s">
        <v>14</v>
      </c>
      <c r="J4" s="1">
        <v>22500</v>
      </c>
      <c r="K4" s="1"/>
    </row>
    <row r="5" spans="1:18" x14ac:dyDescent="0.25">
      <c r="I5" s="3" t="s">
        <v>8</v>
      </c>
      <c r="J5" s="4">
        <f>J4*J3</f>
        <v>9112500</v>
      </c>
      <c r="K5" s="1"/>
    </row>
    <row r="6" spans="1:18" x14ac:dyDescent="0.25">
      <c r="A6" t="s">
        <v>1</v>
      </c>
      <c r="B6">
        <v>34.61</v>
      </c>
      <c r="C6">
        <f>B6*10.764</f>
        <v>372.54203999999999</v>
      </c>
      <c r="J6" s="1"/>
      <c r="K6" s="1"/>
    </row>
    <row r="7" spans="1:18" x14ac:dyDescent="0.25">
      <c r="A7" t="s">
        <v>2</v>
      </c>
      <c r="B7">
        <v>2.97</v>
      </c>
      <c r="C7">
        <f>B7*10.764</f>
        <v>31.969080000000002</v>
      </c>
      <c r="I7" t="s">
        <v>15</v>
      </c>
      <c r="J7" s="1">
        <f>446*10403</f>
        <v>4639738</v>
      </c>
      <c r="K7" s="1"/>
    </row>
    <row r="8" spans="1:18" x14ac:dyDescent="0.25">
      <c r="C8">
        <f>SUM(C6:C7)</f>
        <v>404.51112000000001</v>
      </c>
      <c r="J8" s="1"/>
      <c r="K8" s="1"/>
    </row>
    <row r="9" spans="1:18" x14ac:dyDescent="0.25">
      <c r="I9" t="s">
        <v>16</v>
      </c>
      <c r="J9" s="1">
        <f>J5*0.025/12</f>
        <v>18984.375</v>
      </c>
      <c r="K9" s="1"/>
    </row>
    <row r="10" spans="1:18" x14ac:dyDescent="0.25">
      <c r="A10">
        <v>9500000</v>
      </c>
      <c r="J10" s="1"/>
      <c r="K10" s="1"/>
    </row>
    <row r="11" spans="1:18" x14ac:dyDescent="0.25">
      <c r="A11">
        <f>A10/405</f>
        <v>23456.790123456791</v>
      </c>
      <c r="I11" t="s">
        <v>17</v>
      </c>
      <c r="J11" s="1">
        <f>446*2700</f>
        <v>1204200</v>
      </c>
      <c r="K11" s="1"/>
    </row>
    <row r="12" spans="1:18" x14ac:dyDescent="0.25">
      <c r="J12" s="1"/>
      <c r="K12" s="1"/>
    </row>
    <row r="14" spans="1:18" x14ac:dyDescent="0.25">
      <c r="A14" t="s">
        <v>4</v>
      </c>
    </row>
    <row r="15" spans="1:18" x14ac:dyDescent="0.25">
      <c r="A15" t="s">
        <v>5</v>
      </c>
      <c r="B15" t="s">
        <v>6</v>
      </c>
      <c r="C15" t="s">
        <v>7</v>
      </c>
      <c r="D15" t="s">
        <v>8</v>
      </c>
      <c r="E15" t="s">
        <v>9</v>
      </c>
      <c r="F15" t="s">
        <v>10</v>
      </c>
      <c r="G15" t="s">
        <v>11</v>
      </c>
    </row>
    <row r="16" spans="1:18" x14ac:dyDescent="0.25">
      <c r="A16">
        <v>414</v>
      </c>
      <c r="D16" s="1">
        <v>10100000</v>
      </c>
      <c r="E16" s="2">
        <f>D16/A16</f>
        <v>24396.135265700483</v>
      </c>
      <c r="F16" s="2"/>
      <c r="G16" s="2"/>
    </row>
    <row r="17" spans="1:7" x14ac:dyDescent="0.25">
      <c r="C17">
        <v>675</v>
      </c>
      <c r="D17" s="1">
        <v>8900000</v>
      </c>
      <c r="E17" s="2"/>
      <c r="F17" s="2"/>
      <c r="G17" s="2">
        <f>D17/C17</f>
        <v>13185.185185185184</v>
      </c>
    </row>
    <row r="18" spans="1:7" x14ac:dyDescent="0.25">
      <c r="C18">
        <v>674</v>
      </c>
      <c r="D18" s="1">
        <v>8400000</v>
      </c>
      <c r="E18" s="2"/>
      <c r="F18" s="2"/>
      <c r="G18" s="2">
        <f t="shared" ref="G18:G29" si="0">D18/C18</f>
        <v>12462.908011869436</v>
      </c>
    </row>
    <row r="19" spans="1:7" x14ac:dyDescent="0.25">
      <c r="C19">
        <v>712</v>
      </c>
      <c r="D19" s="1">
        <v>6900000</v>
      </c>
      <c r="E19" s="2"/>
      <c r="F19" s="2"/>
      <c r="G19" s="2">
        <f t="shared" si="0"/>
        <v>9691.0112359550567</v>
      </c>
    </row>
    <row r="20" spans="1:7" x14ac:dyDescent="0.25">
      <c r="C20">
        <v>701</v>
      </c>
      <c r="D20" s="1">
        <v>8400000</v>
      </c>
      <c r="E20" s="2"/>
      <c r="F20" s="2"/>
      <c r="G20" s="2">
        <f t="shared" si="0"/>
        <v>11982.881597717547</v>
      </c>
    </row>
    <row r="21" spans="1:7" x14ac:dyDescent="0.25">
      <c r="C21">
        <v>674</v>
      </c>
      <c r="D21" s="1">
        <v>8600000</v>
      </c>
      <c r="E21" s="2"/>
      <c r="F21" s="2"/>
      <c r="G21" s="2">
        <f t="shared" si="0"/>
        <v>12759.643916913947</v>
      </c>
    </row>
    <row r="22" spans="1:7" x14ac:dyDescent="0.25">
      <c r="A22" s="3">
        <v>407</v>
      </c>
      <c r="B22" s="3"/>
      <c r="C22" s="3"/>
      <c r="D22" s="4">
        <v>9158000</v>
      </c>
      <c r="E22" s="5">
        <f t="shared" ref="E22:E29" si="1">D22/A22</f>
        <v>22501.228501228503</v>
      </c>
      <c r="F22" s="5"/>
      <c r="G22" s="5" t="e">
        <f t="shared" si="0"/>
        <v>#DIV/0!</v>
      </c>
    </row>
    <row r="23" spans="1:7" x14ac:dyDescent="0.25">
      <c r="A23" s="3">
        <v>681</v>
      </c>
      <c r="B23" s="3"/>
      <c r="C23" s="3"/>
      <c r="D23" s="4">
        <v>15300000</v>
      </c>
      <c r="E23" s="5">
        <f t="shared" si="1"/>
        <v>22466.960352422906</v>
      </c>
      <c r="F23" s="5"/>
      <c r="G23" s="5" t="e">
        <f t="shared" si="0"/>
        <v>#DIV/0!</v>
      </c>
    </row>
    <row r="24" spans="1:7" x14ac:dyDescent="0.25">
      <c r="A24" s="3">
        <v>691</v>
      </c>
      <c r="B24" s="3"/>
      <c r="C24" s="3"/>
      <c r="D24" s="4">
        <v>15500000</v>
      </c>
      <c r="E24" s="5">
        <f t="shared" si="1"/>
        <v>22431.25904486252</v>
      </c>
      <c r="F24" s="5"/>
      <c r="G24" s="5" t="e">
        <f t="shared" si="0"/>
        <v>#DIV/0!</v>
      </c>
    </row>
    <row r="25" spans="1:7" x14ac:dyDescent="0.25">
      <c r="A25">
        <v>549</v>
      </c>
      <c r="D25" s="1">
        <v>13500000</v>
      </c>
      <c r="E25" s="2">
        <f t="shared" si="1"/>
        <v>24590.163934426229</v>
      </c>
      <c r="F25" s="2"/>
      <c r="G25" s="2" t="e">
        <f t="shared" si="0"/>
        <v>#DIV/0!</v>
      </c>
    </row>
    <row r="26" spans="1:7" x14ac:dyDescent="0.25">
      <c r="A26">
        <v>587</v>
      </c>
      <c r="D26" s="1">
        <v>14400000</v>
      </c>
      <c r="E26" s="2">
        <f t="shared" si="1"/>
        <v>24531.516183986372</v>
      </c>
      <c r="F26" s="2"/>
      <c r="G26" s="2" t="e">
        <f t="shared" si="0"/>
        <v>#DIV/0!</v>
      </c>
    </row>
    <row r="27" spans="1:7" x14ac:dyDescent="0.25">
      <c r="A27">
        <v>650</v>
      </c>
      <c r="D27" s="1">
        <v>16000000</v>
      </c>
      <c r="E27" s="2">
        <f t="shared" si="1"/>
        <v>24615.384615384617</v>
      </c>
      <c r="F27" s="2"/>
      <c r="G27" s="2" t="e">
        <f t="shared" si="0"/>
        <v>#DIV/0!</v>
      </c>
    </row>
    <row r="28" spans="1:7" x14ac:dyDescent="0.25">
      <c r="A28">
        <v>691</v>
      </c>
      <c r="D28" s="1">
        <v>17000000</v>
      </c>
      <c r="E28" s="2">
        <f t="shared" si="1"/>
        <v>24602.026049204051</v>
      </c>
      <c r="F28" s="2"/>
      <c r="G28" s="2" t="e">
        <f t="shared" si="0"/>
        <v>#DIV/0!</v>
      </c>
    </row>
    <row r="29" spans="1:7" x14ac:dyDescent="0.25">
      <c r="A29">
        <v>503</v>
      </c>
      <c r="D29" s="1">
        <v>8500000</v>
      </c>
      <c r="E29" s="2">
        <f t="shared" si="1"/>
        <v>16898.608349900598</v>
      </c>
      <c r="F29" s="2"/>
      <c r="G29" s="2" t="e">
        <f t="shared" si="0"/>
        <v>#DIV/0!</v>
      </c>
    </row>
    <row r="30" spans="1:7" x14ac:dyDescent="0.25">
      <c r="D30" s="1"/>
      <c r="E30" s="1"/>
      <c r="F30" s="1"/>
      <c r="G30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10" zoomScaleNormal="10" workbookViewId="0">
      <selection activeCell="DE239" sqref="DE23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2023-09-16T06:31:33Z</dcterms:modified>
</cp:coreProperties>
</file>