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F6" i="1"/>
  <c r="E7" i="1"/>
  <c r="E6" i="1"/>
  <c r="E8" i="1" s="1"/>
  <c r="C35" i="1" l="1"/>
  <c r="C34" i="1"/>
  <c r="C33" i="1"/>
  <c r="B10" i="1" l="1"/>
  <c r="B11" i="1" s="1"/>
  <c r="B8" i="1"/>
  <c r="B6" i="1"/>
  <c r="B5" i="1"/>
  <c r="B14" i="1" s="1"/>
  <c r="B12" i="1" l="1"/>
  <c r="B13" i="1" s="1"/>
  <c r="B15" i="1" s="1"/>
  <c r="B17" i="1" s="1"/>
  <c r="I4" i="1"/>
  <c r="I5" i="1" s="1"/>
  <c r="I29" i="1"/>
  <c r="C36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G34" i="1" s="1"/>
  <c r="G35" i="1"/>
  <c r="G33" i="1" l="1"/>
  <c r="H33" i="1"/>
  <c r="I26" i="1" l="1"/>
  <c r="H30" i="1" l="1"/>
  <c r="H29" i="1"/>
  <c r="H31" i="1"/>
  <c r="H25" i="1" l="1"/>
  <c r="H34" i="1" l="1"/>
  <c r="H26" i="1"/>
  <c r="H27" i="1"/>
  <c r="H28" i="1"/>
  <c r="G3" i="1" l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<sst xmlns="http://schemas.openxmlformats.org/spreadsheetml/2006/main" count="27" uniqueCount="26">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</sst>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164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5" xfId="0" applyBorder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0" borderId="4" xfId="0" applyFont="1" applyBorder="1"/>
    <xf numFmtId="164" fontId="7" fillId="0" borderId="0" xfId="0" applyNumberFormat="1" applyFont="1"/>
    <xf numFmtId="164" fontId="5" fillId="0" borderId="0" xfId="0" applyNumberFormat="1" applyFont="1"/>
    <xf numFmtId="166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164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164" fontId="10" fillId="0" borderId="1" xfId="1" applyFont="1" applyBorder="1"/>
    <xf numFmtId="0" fontId="11" fillId="0" borderId="1" xfId="0" applyFont="1" applyBorder="1"/>
    <xf numFmtId="164" fontId="11" fillId="0" borderId="1" xfId="0" applyNumberFormat="1" applyFont="1" applyBorder="1"/>
    <xf numFmtId="164" fontId="12" fillId="0" borderId="1" xfId="0" applyNumberFormat="1" applyFont="1" applyBorder="1"/>
    <xf numFmtId="0" fontId="0" fillId="0" borderId="6" xfId="0" applyBorder="1"/>
    <xf numFmtId="164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164" fontId="12" fillId="0" borderId="1" xfId="1" applyFont="1" applyFill="1" applyBorder="1"/>
    <xf numFmtId="10" fontId="12" fillId="0" borderId="1" xfId="0" applyNumberFormat="1" applyFont="1" applyBorder="1"/>
    <xf numFmtId="165" fontId="10" fillId="0" borderId="1" xfId="1" applyNumberFormat="1" applyFont="1" applyBorder="1"/>
    <xf numFmtId="165" fontId="0" fillId="0" borderId="0" xfId="1" applyNumberFormat="1" applyFont="1"/>
    <xf numFmtId="165" fontId="7" fillId="0" borderId="0" xfId="0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10" fontId="10" fillId="0" borderId="7" xfId="1" applyNumberFormat="1" applyFont="1" applyBorder="1"/>
    <xf numFmtId="164" fontId="10" fillId="0" borderId="7" xfId="1" applyFont="1" applyBorder="1"/>
    <xf numFmtId="164" fontId="10" fillId="0" borderId="7" xfId="0" applyNumberFormat="1" applyFont="1" applyBorder="1"/>
    <xf numFmtId="0" fontId="13" fillId="0" borderId="7" xfId="0" applyFont="1" applyBorder="1"/>
    <xf numFmtId="2" fontId="0" fillId="0" borderId="0" xfId="1" applyNumberFormat="1" applyFont="1" applyBorder="1"/>
    <xf numFmtId="164" fontId="0" fillId="0" borderId="0" xfId="1" applyFont="1" applyBorder="1"/>
    <xf numFmtId="164" fontId="9" fillId="0" borderId="0" xfId="0" applyNumberFormat="1" applyFont="1"/>
    <xf numFmtId="164" fontId="14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19</xdr:col>
      <xdr:colOff>314325</xdr:colOff>
      <xdr:row>41</xdr:row>
      <xdr:rowOff>21594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1572875" cy="767016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18</xdr:col>
      <xdr:colOff>114300</xdr:colOff>
      <xdr:row>38</xdr:row>
      <xdr:rowOff>56498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0763250" cy="713357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161925</xdr:rowOff>
    </xdr:from>
    <xdr:to>
      <xdr:col>17</xdr:col>
      <xdr:colOff>171450</xdr:colOff>
      <xdr:row>36</xdr:row>
      <xdr:rowOff>85280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0248900" cy="678135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200819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7219" cy="79640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20</xdr:col>
      <xdr:colOff>67450</xdr:colOff>
      <xdr:row>41</xdr:row>
      <xdr:rowOff>58248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5553850" cy="7868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4" zoomScaleNormal="100" workbookViewId="0">
      <selection activeCell="G19" sqref="G19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</row>
    <row r="3" spans="1:13" ht="16.5" x14ac:dyDescent="0.3">
      <c r="A3" s="19" t="s">
        <v>0</v>
      </c>
      <c r="B3" s="32">
        <v>11500</v>
      </c>
      <c r="C3" s="21"/>
      <c r="D3" s="9"/>
      <c r="E3" s="4">
        <v>2022</v>
      </c>
      <c r="F3" s="5">
        <v>2023</v>
      </c>
      <c r="G3" s="6">
        <f>F3-E3</f>
        <v>1</v>
      </c>
      <c r="I3">
        <v>26250</v>
      </c>
      <c r="L3" s="5"/>
      <c r="M3" s="6"/>
    </row>
    <row r="4" spans="1:13" ht="33" x14ac:dyDescent="0.3">
      <c r="A4" s="22" t="s">
        <v>1</v>
      </c>
      <c r="B4" s="32">
        <v>2800</v>
      </c>
      <c r="C4" s="21"/>
      <c r="D4" s="9"/>
      <c r="E4" s="7"/>
      <c r="F4" s="5"/>
      <c r="G4" s="6"/>
      <c r="I4">
        <f>I3/100*115</f>
        <v>30187.5</v>
      </c>
      <c r="K4" s="43"/>
      <c r="L4" s="5"/>
      <c r="M4" s="6"/>
    </row>
    <row r="5" spans="1:13" ht="16.5" x14ac:dyDescent="0.3">
      <c r="A5" s="19" t="s">
        <v>2</v>
      </c>
      <c r="B5" s="32">
        <f>B3-B4</f>
        <v>8700</v>
      </c>
      <c r="C5" s="21"/>
      <c r="D5" s="9"/>
      <c r="E5" t="s">
        <v>23</v>
      </c>
      <c r="F5" t="s">
        <v>25</v>
      </c>
      <c r="G5" s="17"/>
      <c r="I5">
        <f>I4/10.764</f>
        <v>2804.4871794871797</v>
      </c>
      <c r="L5" s="5"/>
      <c r="M5" s="6"/>
    </row>
    <row r="6" spans="1:13" ht="16.5" x14ac:dyDescent="0.3">
      <c r="A6" s="19" t="s">
        <v>3</v>
      </c>
      <c r="B6" s="32">
        <f>B4</f>
        <v>2800</v>
      </c>
      <c r="C6" s="21"/>
      <c r="D6" s="9"/>
      <c r="E6">
        <f>52.96*10.764</f>
        <v>570.06143999999995</v>
      </c>
      <c r="F6">
        <f>E9*1.1</f>
        <v>695.2</v>
      </c>
      <c r="G6" s="17"/>
      <c r="H6" s="38"/>
      <c r="I6" s="38"/>
      <c r="L6" s="5"/>
      <c r="M6" s="6"/>
    </row>
    <row r="7" spans="1:13" ht="16.5" x14ac:dyDescent="0.3">
      <c r="A7" s="19" t="s">
        <v>4</v>
      </c>
      <c r="B7" s="23">
        <v>0</v>
      </c>
      <c r="C7" s="24"/>
      <c r="D7" s="1"/>
      <c r="E7">
        <f>5.73*10.764</f>
        <v>61.677720000000001</v>
      </c>
      <c r="G7" s="8"/>
      <c r="H7" s="38"/>
      <c r="I7" s="38"/>
      <c r="L7" s="39"/>
      <c r="M7" s="40"/>
    </row>
    <row r="8" spans="1:13" ht="16.5" x14ac:dyDescent="0.3">
      <c r="A8" s="19" t="s">
        <v>5</v>
      </c>
      <c r="B8" s="23">
        <f>B9-B7</f>
        <v>60</v>
      </c>
      <c r="C8" s="34"/>
      <c r="D8" s="35"/>
      <c r="E8" s="9">
        <f>SUM(E6:E7)</f>
        <v>631.73915999999997</v>
      </c>
      <c r="F8" s="16"/>
      <c r="G8" s="8"/>
      <c r="H8" s="38"/>
      <c r="I8" s="38"/>
      <c r="L8" s="39"/>
      <c r="M8" s="40"/>
    </row>
    <row r="9" spans="1:13" ht="16.5" x14ac:dyDescent="0.3">
      <c r="A9" s="19" t="s">
        <v>6</v>
      </c>
      <c r="B9" s="23">
        <v>60</v>
      </c>
      <c r="C9" s="25"/>
      <c r="D9" s="1"/>
      <c r="E9" s="41">
        <v>632</v>
      </c>
      <c r="F9" s="9"/>
      <c r="G9" s="16"/>
      <c r="H9" s="38"/>
      <c r="I9" s="38"/>
      <c r="J9" s="41"/>
      <c r="K9" s="41"/>
      <c r="L9" s="37"/>
      <c r="M9" s="40"/>
    </row>
    <row r="10" spans="1:13" ht="33" x14ac:dyDescent="0.3">
      <c r="A10" s="22" t="s">
        <v>7</v>
      </c>
      <c r="B10" s="23">
        <f>90*B7/B9</f>
        <v>0</v>
      </c>
      <c r="C10" s="25"/>
      <c r="D10" s="1"/>
      <c r="E10" s="16"/>
      <c r="F10" s="50"/>
      <c r="G10" s="16"/>
      <c r="H10" s="38"/>
      <c r="I10" s="38"/>
      <c r="J10" s="41"/>
      <c r="K10" s="41"/>
      <c r="L10" s="37"/>
      <c r="M10" s="40"/>
    </row>
    <row r="11" spans="1:13" ht="16.5" x14ac:dyDescent="0.3">
      <c r="A11" s="19"/>
      <c r="B11" s="33">
        <f>B10%</f>
        <v>0</v>
      </c>
      <c r="C11" s="44"/>
      <c r="D11" s="48"/>
      <c r="G11" s="16"/>
      <c r="H11" s="38"/>
      <c r="I11" s="38"/>
      <c r="J11" s="41"/>
      <c r="K11" s="41"/>
      <c r="L11" s="37"/>
      <c r="M11" s="42"/>
    </row>
    <row r="12" spans="1:13" ht="16.5" x14ac:dyDescent="0.3">
      <c r="A12" s="19" t="s">
        <v>8</v>
      </c>
      <c r="B12" s="32">
        <f>B6*B11</f>
        <v>0</v>
      </c>
      <c r="C12" s="45"/>
      <c r="D12" s="49"/>
      <c r="G12" s="16"/>
      <c r="H12" s="38"/>
      <c r="I12" s="38"/>
      <c r="J12" s="41"/>
      <c r="K12" s="41"/>
      <c r="L12" s="37"/>
      <c r="M12" s="6"/>
    </row>
    <row r="13" spans="1:13" ht="16.5" x14ac:dyDescent="0.3">
      <c r="A13" s="19" t="s">
        <v>9</v>
      </c>
      <c r="B13" s="32">
        <f>B6-B12</f>
        <v>2800</v>
      </c>
      <c r="C13" s="45"/>
      <c r="D13" s="49"/>
      <c r="G13" s="16"/>
      <c r="H13" s="38"/>
      <c r="I13" s="38"/>
      <c r="J13" s="41"/>
      <c r="K13" s="41"/>
      <c r="L13" s="37"/>
      <c r="M13" s="6"/>
    </row>
    <row r="14" spans="1:13" ht="16.5" x14ac:dyDescent="0.3">
      <c r="A14" s="19" t="s">
        <v>2</v>
      </c>
      <c r="B14" s="32">
        <f>B5</f>
        <v>8700</v>
      </c>
      <c r="C14" s="46"/>
      <c r="D14" s="9"/>
      <c r="G14" s="16"/>
      <c r="H14" s="38"/>
      <c r="I14" s="38"/>
      <c r="J14" s="41"/>
      <c r="K14" s="41"/>
      <c r="L14" s="37"/>
      <c r="M14" s="6"/>
    </row>
    <row r="15" spans="1:13" ht="16.5" x14ac:dyDescent="0.3">
      <c r="A15" s="19" t="s">
        <v>10</v>
      </c>
      <c r="B15" s="32">
        <f>B14+B13</f>
        <v>11500</v>
      </c>
      <c r="C15" s="46"/>
      <c r="D15" s="9"/>
      <c r="G15" s="16"/>
      <c r="H15" s="41"/>
      <c r="I15" s="41"/>
      <c r="J15" s="41"/>
      <c r="K15" s="41"/>
      <c r="L15" s="37"/>
      <c r="M15" s="6"/>
    </row>
    <row r="16" spans="1:13" ht="16.5" x14ac:dyDescent="0.3">
      <c r="A16" s="19" t="s">
        <v>22</v>
      </c>
      <c r="B16" s="26">
        <v>632</v>
      </c>
      <c r="C16" s="47"/>
      <c r="D16" s="9"/>
      <c r="E16" s="8"/>
      <c r="F16" s="8"/>
      <c r="G16" s="8"/>
      <c r="H16" s="9"/>
      <c r="M16" s="40"/>
    </row>
    <row r="17" spans="1:14" ht="16.5" x14ac:dyDescent="0.3">
      <c r="A17" s="19" t="s">
        <v>21</v>
      </c>
      <c r="B17" s="27">
        <f>B15*B16</f>
        <v>7268000</v>
      </c>
      <c r="D17" s="9"/>
      <c r="E17" s="8"/>
      <c r="F17" s="51"/>
      <c r="G17" s="8"/>
      <c r="H17" s="9"/>
      <c r="M17" s="8"/>
      <c r="N17" s="9"/>
    </row>
    <row r="18" spans="1:14" ht="16.5" x14ac:dyDescent="0.3">
      <c r="A18" s="19" t="s">
        <v>12</v>
      </c>
      <c r="B18" s="28">
        <f>695*B4</f>
        <v>1946000</v>
      </c>
      <c r="C18" s="46"/>
      <c r="D18" s="9"/>
      <c r="E18" s="9"/>
      <c r="F18" s="8"/>
    </row>
    <row r="19" spans="1:14" ht="16.5" x14ac:dyDescent="0.3">
      <c r="A19" s="23" t="s">
        <v>16</v>
      </c>
      <c r="B19" s="28">
        <f>B17*0.034/12</f>
        <v>20592.666666666668</v>
      </c>
      <c r="C19" s="36"/>
      <c r="D19" s="9"/>
      <c r="E19" s="9"/>
      <c r="F19" s="8"/>
    </row>
    <row r="20" spans="1:14" x14ac:dyDescent="0.25">
      <c r="B20" s="15"/>
    </row>
    <row r="21" spans="1:14" x14ac:dyDescent="0.25">
      <c r="B21" s="15"/>
      <c r="D21" t="s">
        <v>24</v>
      </c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467</v>
      </c>
      <c r="C25" s="11"/>
      <c r="D25" s="11"/>
      <c r="E25" s="11">
        <v>5300000</v>
      </c>
      <c r="F25" s="13">
        <f t="shared" ref="F25:F31" si="0">E25/B25</f>
        <v>11349.036402569593</v>
      </c>
      <c r="G25" s="13" t="e">
        <f>E25/C25</f>
        <v>#DIV/0!</v>
      </c>
      <c r="H25" s="13" t="e">
        <f>E25/#REF!</f>
        <v>#REF!</v>
      </c>
      <c r="I25" s="11">
        <f>C25/B25</f>
        <v>0</v>
      </c>
      <c r="J25" s="18"/>
    </row>
    <row r="26" spans="1:14" ht="17.25" x14ac:dyDescent="0.3">
      <c r="B26" s="12">
        <v>401</v>
      </c>
      <c r="C26" s="11"/>
      <c r="D26" s="11"/>
      <c r="E26" s="11">
        <v>4550000</v>
      </c>
      <c r="F26" s="13">
        <f t="shared" si="0"/>
        <v>11346.633416458853</v>
      </c>
      <c r="G26" s="13" t="e">
        <f>E26/C26</f>
        <v>#DIV/0!</v>
      </c>
      <c r="H26" s="13" t="e">
        <f>E26/#REF!</f>
        <v>#REF!</v>
      </c>
      <c r="I26" s="11">
        <f>C26/B26</f>
        <v>0</v>
      </c>
      <c r="J26" s="18"/>
    </row>
    <row r="27" spans="1:14" x14ac:dyDescent="0.25">
      <c r="B27" s="12">
        <v>421</v>
      </c>
      <c r="C27" s="11"/>
      <c r="D27" s="11"/>
      <c r="E27" s="13">
        <v>5000000</v>
      </c>
      <c r="F27" s="13">
        <f t="shared" si="0"/>
        <v>11876.484560570072</v>
      </c>
      <c r="G27" s="13" t="e">
        <f t="shared" ref="G27:G31" si="1">E27/C27</f>
        <v>#DIV/0!</v>
      </c>
      <c r="H27" s="13" t="e">
        <f>E27/#REF!</f>
        <v>#REF!</v>
      </c>
      <c r="I27" s="11"/>
    </row>
    <row r="28" spans="1:14" x14ac:dyDescent="0.25">
      <c r="B28" s="12"/>
      <c r="C28" s="11"/>
      <c r="D28" s="11"/>
      <c r="E28" s="13"/>
      <c r="F28" s="13" t="e">
        <f t="shared" si="0"/>
        <v>#DIV/0!</v>
      </c>
      <c r="G28" s="13" t="e">
        <f t="shared" si="1"/>
        <v>#DIV/0!</v>
      </c>
      <c r="H28" s="13" t="e">
        <f>E28/#REF!</f>
        <v>#REF!</v>
      </c>
      <c r="I28" s="11" t="e">
        <f>#REF!/B28</f>
        <v>#REF!</v>
      </c>
    </row>
    <row r="29" spans="1:14" x14ac:dyDescent="0.25">
      <c r="B29" s="12"/>
      <c r="C29" s="29"/>
      <c r="E29" s="30"/>
      <c r="F29" s="30" t="e">
        <f t="shared" si="0"/>
        <v>#DIV/0!</v>
      </c>
      <c r="G29" s="13" t="e">
        <f t="shared" si="1"/>
        <v>#DIV/0!</v>
      </c>
      <c r="H29" s="30" t="e">
        <f>E29/#REF!</f>
        <v>#REF!</v>
      </c>
      <c r="I29" s="11" t="e">
        <f>C29/B29</f>
        <v>#DIV/0!</v>
      </c>
    </row>
    <row r="30" spans="1:14" x14ac:dyDescent="0.25">
      <c r="E30" s="30"/>
      <c r="F30" s="30" t="e">
        <f t="shared" si="0"/>
        <v>#DIV/0!</v>
      </c>
      <c r="G30" s="30" t="e">
        <f t="shared" si="1"/>
        <v>#DIV/0!</v>
      </c>
      <c r="H30" s="30" t="e">
        <f>E30/#REF!</f>
        <v>#REF!</v>
      </c>
      <c r="I30" t="e">
        <f>#REF!/B30</f>
        <v>#REF!</v>
      </c>
    </row>
    <row r="31" spans="1:14" x14ac:dyDescent="0.25">
      <c r="E31" s="29"/>
      <c r="F31" s="30" t="e">
        <f t="shared" si="0"/>
        <v>#DIV/0!</v>
      </c>
      <c r="G31" s="30" t="e">
        <f t="shared" si="1"/>
        <v>#DIV/0!</v>
      </c>
      <c r="H31" s="30" t="e">
        <f>E31/#REF!</f>
        <v>#REF!</v>
      </c>
    </row>
    <row r="33" spans="1:8" x14ac:dyDescent="0.25">
      <c r="A33">
        <v>570</v>
      </c>
      <c r="B33" s="10">
        <v>5885700</v>
      </c>
      <c r="C33">
        <f>B33/A33</f>
        <v>10325.78947368421</v>
      </c>
      <c r="D33">
        <v>26500</v>
      </c>
      <c r="E33">
        <v>30000</v>
      </c>
      <c r="F33">
        <f>E33+D33+B33</f>
        <v>5942200</v>
      </c>
      <c r="G33" t="e">
        <f>F33/#REF!</f>
        <v>#REF!</v>
      </c>
      <c r="H33" s="9" t="e">
        <f>F33/#REF!</f>
        <v>#REF!</v>
      </c>
    </row>
    <row r="34" spans="1:8" x14ac:dyDescent="0.25">
      <c r="A34">
        <v>570</v>
      </c>
      <c r="B34" s="10">
        <v>6014381</v>
      </c>
      <c r="C34">
        <f>B34/A34</f>
        <v>10551.545614035087</v>
      </c>
      <c r="D34">
        <v>100</v>
      </c>
      <c r="E34">
        <v>100</v>
      </c>
      <c r="F34">
        <f>E34+D34+B34</f>
        <v>6014581</v>
      </c>
      <c r="G34" t="e">
        <f>F34/#REF!</f>
        <v>#REF!</v>
      </c>
      <c r="H34" s="9" t="e">
        <f>F34/#REF!</f>
        <v>#REF!</v>
      </c>
    </row>
    <row r="35" spans="1:8" x14ac:dyDescent="0.25">
      <c r="A35">
        <v>510</v>
      </c>
      <c r="B35" s="10">
        <v>5083750</v>
      </c>
      <c r="C35">
        <f>B35/A35</f>
        <v>9968.1372549019616</v>
      </c>
      <c r="G35" t="e">
        <f>F35/#REF!</f>
        <v>#REF!</v>
      </c>
    </row>
    <row r="36" spans="1:8" ht="15.75" x14ac:dyDescent="0.25">
      <c r="A36" s="37"/>
      <c r="C36" t="e">
        <f>B36/#REF!</f>
        <v>#REF!</v>
      </c>
    </row>
    <row r="37" spans="1:8" ht="15.75" x14ac:dyDescent="0.25">
      <c r="A37" s="37"/>
    </row>
    <row r="38" spans="1:8" ht="15.75" x14ac:dyDescent="0.25">
      <c r="A38" s="37"/>
    </row>
    <row r="39" spans="1:8" ht="15.75" x14ac:dyDescent="0.25">
      <c r="A39" s="37"/>
    </row>
    <row r="40" spans="1:8" ht="15.75" x14ac:dyDescent="0.25">
      <c r="A40" s="37"/>
    </row>
    <row r="41" spans="1:8" ht="15.75" x14ac:dyDescent="0.25">
      <c r="A41" s="37"/>
    </row>
    <row r="42" spans="1:8" ht="15.75" x14ac:dyDescent="0.25">
      <c r="A42" s="37"/>
    </row>
    <row r="62" spans="3:5" x14ac:dyDescent="0.25">
      <c r="C62" s="9"/>
      <c r="D62" s="9"/>
      <c r="E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28" sqref="Y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1" sqref="X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2" sqref="U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0" sqref="W30:Y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2023-09-15T09:56:22Z</dcterms:modified>
</cp:coreProperties>
</file>