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G:\Shreesha Shrutika &amp; Shyam\25.09.2023\"/>
    </mc:Choice>
  </mc:AlternateContent>
  <bookViews>
    <workbookView xWindow="0" yWindow="0" windowWidth="20460" windowHeight="7680" tabRatio="932" activeTab="2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5" l="1"/>
  <c r="F84" i="23"/>
  <c r="F23" i="23"/>
  <c r="F7" i="23"/>
  <c r="F8" i="23" s="1"/>
  <c r="F6" i="23"/>
  <c r="F5" i="23"/>
  <c r="F14" i="23" s="1"/>
  <c r="F10" i="23" l="1"/>
  <c r="F11" i="23" s="1"/>
  <c r="F12" i="23" s="1"/>
  <c r="F13" i="23" s="1"/>
  <c r="F16" i="23" s="1"/>
  <c r="F19" i="23" s="1"/>
  <c r="Q2" i="4"/>
  <c r="F20" i="23" l="1"/>
  <c r="F25" i="23"/>
  <c r="F21" i="23"/>
  <c r="C5" i="25"/>
  <c r="Q3" i="4"/>
  <c r="B3" i="4" s="1"/>
  <c r="C3" i="4" s="1"/>
  <c r="D3" i="4" s="1"/>
  <c r="Q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1" i="4"/>
  <c r="G33" i="4" s="1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<sst xmlns="http://schemas.openxmlformats.org/spreadsheetml/2006/main" count="130" uniqueCount="87">
  <si>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</si>
  <si>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</si>
  <si>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</si>
  <si>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</si>
  <si>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</si>
  <si>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</si>
  <si>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</si>
  <si>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</si>
  <si>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</si>
  <si>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</si>
  <si>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</si>
  <si>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</si>
  <si>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</si>
  <si>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</si>
  <si>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</si>
  <si>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</si>
  <si>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</si>
  <si>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</si>
  <si>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</si>
  <si>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</si>
  <si>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</si>
  <si>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</si>
  <si>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</si>
  <si>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</si>
  <si>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</si>
  <si>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</si>
  <si>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</si>
  <si>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</si>
  <si>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</si>
  <si>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</si>
  <si>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</si>
  <si>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</si>
  <si>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</si>
  <si>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</si>
  <si>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</si>
  <si>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</si>
  <si>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</si>
  <si>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</si>
  <si>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</si>
  <si>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</si>
  <si>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</si>
  <si>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</si>
  <si>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</si>
  <si>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</si>
  <si>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</si>
  <si>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</si>
  <si>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</si>
  <si>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</si>
  <si>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</si>
  <si>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</si>
  <si>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</si>
  <si>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</si>
  <si>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</si>
  <si>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</si>
  <si>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</si>
  <si>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</si>
  <si>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</si>
  <si>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</si>
  <si>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</si>
  <si>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</si>
  <si>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</si>
  <si>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</si>
  <si>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</si>
  <si>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</si>
  <si>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</si>
  <si>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</si>
  <si>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</si>
  <si>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</si>
  <si>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</si>
  <si>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</si>
  <si>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</si>
  <si>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</si>
  <si>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</si>
  <si>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</si>
  <si>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</si>
  <si>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</si>
  <si>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</si>
  <si>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</si>
  <si>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</si>
  <si>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</si>
  <si>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</si>
  <si>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</si>
  <si>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</si>
  <si>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</si>
  <si>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</si>
  <si>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- 1966</t>
  </si>
  <si>
    <t>SOC LETTER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</si>
</sst>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0" fontId="7" fillId="2" borderId="0" xfId="0" applyFont="1" applyFill="1"/>
    <xf numFmtId="164" fontId="7" fillId="0" borderId="0" xfId="0" applyNumberFormat="1" applyFont="1"/>
    <xf numFmtId="0" fontId="3" fillId="0" borderId="4" xfId="0" applyFon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0" fillId="2" borderId="0" xfId="1" applyFont="1" applyFill="1"/>
    <xf numFmtId="164" fontId="2" fillId="0" borderId="0" xfId="1" applyFont="1" applyAlignment="1"/>
    <xf numFmtId="164" fontId="2" fillId="0" borderId="0" xfId="1" applyFont="1"/>
    <xf numFmtId="164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  <xf numFmtId="0" fontId="5" fillId="2" borderId="2" xfId="0" applyFont="1" applyFill="1" applyBorder="1"/>
    <xf numFmtId="0" fontId="5" fillId="2" borderId="0" xfId="0" applyFont="1" applyFill="1"/>
    <xf numFmtId="10" fontId="7" fillId="2" borderId="0" xfId="0" applyNumberFormat="1" applyFont="1" applyFill="1"/>
    <xf numFmtId="164" fontId="7" fillId="2" borderId="0" xfId="0" applyNumberFormat="1" applyFont="1" applyFill="1"/>
    <xf numFmtId="164" fontId="5" fillId="2" borderId="0" xfId="0" applyNumberFormat="1" applyFont="1" applyFill="1"/>
    <xf numFmtId="164" fontId="5" fillId="2" borderId="7" xfId="0" applyNumberFormat="1" applyFont="1" applyFill="1" applyBorder="1"/>
    <xf numFmtId="0" fontId="5" fillId="2" borderId="3" xfId="0" applyFont="1" applyFill="1" applyBorder="1"/>
    <xf numFmtId="0" fontId="5" fillId="2" borderId="5" xfId="0" applyFont="1" applyFill="1" applyBorder="1"/>
    <xf numFmtId="0" fontId="3" fillId="2" borderId="4" xfId="0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297528</xdr:colOff>
      <xdr:row>48</xdr:row>
      <xdr:rowOff>182239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AE997760-5A08-4CDA-854F-0FBE23F10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47128" cy="9059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316581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2B0260D-A360-C692-789E-0E6B9974E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66181" cy="90119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221318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2E04C04-8B08-90E3-CBD7-86FBC242E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70918" cy="9050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373484</xdr:colOff>
      <xdr:row>48</xdr:row>
      <xdr:rowOff>86940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848F8BF0-77C4-5802-E01F-07411B9DE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394284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1"/>
  <sheetViews>
    <sheetView zoomScale="85" zoomScaleNormal="85"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78</v>
      </c>
      <c r="C3" s="53">
        <v>620310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84</v>
      </c>
      <c r="C4" s="53">
        <f>C3*0%</f>
        <v>0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620310</v>
      </c>
      <c r="D5" s="59" t="s">
        <v>62</v>
      </c>
      <c r="E5" s="60">
        <f>C5/10.764</f>
        <v>57628.205128205132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277270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343040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C7*D13%</f>
        <v>205824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483094</v>
      </c>
      <c r="D9" s="59" t="s">
        <v>62</v>
      </c>
      <c r="E9" s="60">
        <f>C9/10.764</f>
        <v>44880.527684875517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v>1983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40</v>
      </c>
      <c r="D13" s="66">
        <f>D12-C13</f>
        <v>60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tabSelected="1" topLeftCell="A4" workbookViewId="0">
      <selection activeCell="J17" sqref="J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7.140625" style="77" customWidth="1"/>
    <col min="7" max="7" width="12.5703125" style="77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76"/>
      <c r="G1" s="82"/>
    </row>
    <row r="2" spans="1:8" x14ac:dyDescent="0.25">
      <c r="A2" s="15"/>
      <c r="D2" s="17"/>
      <c r="G2" s="83"/>
    </row>
    <row r="3" spans="1:8" x14ac:dyDescent="0.25">
      <c r="A3" s="15" t="s">
        <v>13</v>
      </c>
      <c r="B3" s="18"/>
      <c r="C3" s="19">
        <v>38000</v>
      </c>
      <c r="D3" s="22" t="s">
        <v>76</v>
      </c>
      <c r="E3" s="6" t="s">
        <v>77</v>
      </c>
      <c r="F3" s="20">
        <v>37300</v>
      </c>
      <c r="G3" s="20" t="s">
        <v>76</v>
      </c>
      <c r="H3" s="6" t="s">
        <v>77</v>
      </c>
    </row>
    <row r="4" spans="1:8" ht="30" x14ac:dyDescent="0.25">
      <c r="A4" s="21" t="s">
        <v>14</v>
      </c>
      <c r="B4" s="18"/>
      <c r="C4" s="19">
        <v>2700</v>
      </c>
      <c r="D4" s="22"/>
      <c r="F4" s="20">
        <v>2700</v>
      </c>
      <c r="G4" s="20"/>
    </row>
    <row r="5" spans="1:8" x14ac:dyDescent="0.25">
      <c r="A5" s="15" t="s">
        <v>15</v>
      </c>
      <c r="B5" s="18"/>
      <c r="C5" s="19">
        <f>C3-C4</f>
        <v>35300</v>
      </c>
      <c r="D5" s="22"/>
      <c r="F5" s="20">
        <f>F3-F4</f>
        <v>34600</v>
      </c>
      <c r="G5" s="20"/>
    </row>
    <row r="6" spans="1:8" x14ac:dyDescent="0.25">
      <c r="A6" s="15" t="s">
        <v>16</v>
      </c>
      <c r="B6" s="18"/>
      <c r="C6" s="19">
        <f>C4</f>
        <v>2700</v>
      </c>
      <c r="D6" s="22"/>
      <c r="F6" s="20">
        <f>F4</f>
        <v>2700</v>
      </c>
      <c r="G6" s="20"/>
    </row>
    <row r="7" spans="1:8" x14ac:dyDescent="0.25">
      <c r="A7" s="15" t="s">
        <v>17</v>
      </c>
      <c r="B7" s="23"/>
      <c r="C7" s="24">
        <f>D7-D8</f>
        <v>57</v>
      </c>
      <c r="D7" s="24">
        <v>2023</v>
      </c>
      <c r="F7" s="29">
        <f>G7-G8</f>
        <v>40</v>
      </c>
      <c r="G7" s="29">
        <v>2023</v>
      </c>
    </row>
    <row r="8" spans="1:8" x14ac:dyDescent="0.25">
      <c r="A8" s="15" t="s">
        <v>18</v>
      </c>
      <c r="B8" s="23"/>
      <c r="C8" s="24">
        <f>C9-C7</f>
        <v>3</v>
      </c>
      <c r="D8" s="24">
        <v>1966</v>
      </c>
      <c r="F8" s="29">
        <f>F9-F7</f>
        <v>20</v>
      </c>
      <c r="G8" s="29">
        <v>1983</v>
      </c>
    </row>
    <row r="9" spans="1:8" x14ac:dyDescent="0.25">
      <c r="A9" s="15" t="s">
        <v>19</v>
      </c>
      <c r="B9" s="23"/>
      <c r="C9" s="24">
        <v>60</v>
      </c>
      <c r="D9" s="24"/>
      <c r="F9" s="29">
        <v>60</v>
      </c>
      <c r="G9" s="29"/>
    </row>
    <row r="10" spans="1:8" ht="30" x14ac:dyDescent="0.25">
      <c r="A10" s="21" t="s">
        <v>20</v>
      </c>
      <c r="B10" s="23"/>
      <c r="C10" s="24">
        <f>90*C7/C9</f>
        <v>85.5</v>
      </c>
      <c r="D10" s="24"/>
      <c r="F10" s="29">
        <f>90*F7/F9</f>
        <v>60</v>
      </c>
      <c r="G10" s="29"/>
    </row>
    <row r="11" spans="1:8" x14ac:dyDescent="0.25">
      <c r="A11" s="15"/>
      <c r="B11" s="25"/>
      <c r="C11" s="26">
        <f>C10%</f>
        <v>0.85499999999999998</v>
      </c>
      <c r="D11" s="26"/>
      <c r="F11" s="78">
        <f>F10%</f>
        <v>0.6</v>
      </c>
      <c r="G11" s="78"/>
    </row>
    <row r="12" spans="1:8" x14ac:dyDescent="0.25">
      <c r="A12" s="15" t="s">
        <v>21</v>
      </c>
      <c r="B12" s="18"/>
      <c r="C12" s="19">
        <f>C6*C11</f>
        <v>2308.5</v>
      </c>
      <c r="D12" s="22"/>
      <c r="F12" s="20">
        <f>F6*F11</f>
        <v>1620</v>
      </c>
      <c r="G12" s="20"/>
    </row>
    <row r="13" spans="1:8" x14ac:dyDescent="0.25">
      <c r="A13" s="15" t="s">
        <v>22</v>
      </c>
      <c r="B13" s="18"/>
      <c r="C13" s="19">
        <f>C6-C12</f>
        <v>391.5</v>
      </c>
      <c r="D13" s="22"/>
      <c r="F13" s="20">
        <f>F6-F12</f>
        <v>1080</v>
      </c>
      <c r="G13" s="20"/>
    </row>
    <row r="14" spans="1:8" x14ac:dyDescent="0.25">
      <c r="A14" s="15" t="s">
        <v>15</v>
      </c>
      <c r="B14" s="18"/>
      <c r="C14" s="19">
        <f>C5</f>
        <v>35300</v>
      </c>
      <c r="D14" s="22"/>
      <c r="F14" s="20">
        <f>F5</f>
        <v>34600</v>
      </c>
      <c r="G14" s="20"/>
    </row>
    <row r="15" spans="1:8" x14ac:dyDescent="0.25">
      <c r="B15" s="18"/>
      <c r="C15" s="19"/>
      <c r="D15" s="22"/>
      <c r="F15" s="20"/>
      <c r="G15" s="20"/>
    </row>
    <row r="16" spans="1:8" x14ac:dyDescent="0.25">
      <c r="A16" s="27" t="s">
        <v>23</v>
      </c>
      <c r="B16" s="28"/>
      <c r="C16" s="20">
        <f>C14+C13</f>
        <v>35691.5</v>
      </c>
      <c r="D16" s="22"/>
      <c r="F16" s="20">
        <f>F14+F13</f>
        <v>35680</v>
      </c>
      <c r="G16" s="20"/>
    </row>
    <row r="17" spans="1:8" x14ac:dyDescent="0.25">
      <c r="B17" s="23"/>
      <c r="C17" s="24"/>
      <c r="D17" s="24"/>
      <c r="F17" s="29"/>
      <c r="G17" s="29"/>
    </row>
    <row r="18" spans="1:8" x14ac:dyDescent="0.25">
      <c r="A18" s="72" t="str">
        <f>E3</f>
        <v>BUA</v>
      </c>
      <c r="B18" s="7"/>
      <c r="C18" s="29">
        <v>1085</v>
      </c>
      <c r="D18" s="24"/>
      <c r="F18" s="29">
        <v>1085</v>
      </c>
      <c r="G18" s="29"/>
    </row>
    <row r="19" spans="1:8" x14ac:dyDescent="0.25">
      <c r="A19" s="15" t="s">
        <v>74</v>
      </c>
      <c r="B19" s="6"/>
      <c r="C19" s="30">
        <f>C18*C16</f>
        <v>38725277.5</v>
      </c>
      <c r="D19" s="31"/>
      <c r="E19" s="66"/>
      <c r="F19" s="79">
        <f>F18*F16</f>
        <v>38712800</v>
      </c>
      <c r="G19" s="84"/>
      <c r="H19" s="66"/>
    </row>
    <row r="20" spans="1:8" x14ac:dyDescent="0.25">
      <c r="A20" s="15" t="s">
        <v>24</v>
      </c>
      <c r="C20" s="32">
        <f>C19*90%</f>
        <v>34852749.75</v>
      </c>
      <c r="D20" s="30"/>
      <c r="F20" s="80">
        <f>F19*90%</f>
        <v>34841520</v>
      </c>
      <c r="G20" s="79"/>
    </row>
    <row r="21" spans="1:8" x14ac:dyDescent="0.25">
      <c r="A21" s="15" t="s">
        <v>25</v>
      </c>
      <c r="C21" s="32">
        <f>C19*80%</f>
        <v>30980222</v>
      </c>
      <c r="D21" s="32"/>
      <c r="F21" s="80">
        <f>F19*80%</f>
        <v>30970240</v>
      </c>
      <c r="G21" s="80"/>
    </row>
    <row r="22" spans="1:8" x14ac:dyDescent="0.25">
      <c r="A22" s="15"/>
      <c r="D22" s="24"/>
      <c r="G22" s="29"/>
    </row>
    <row r="23" spans="1:8" x14ac:dyDescent="0.25">
      <c r="A23" s="33" t="s">
        <v>26</v>
      </c>
      <c r="B23" s="34"/>
      <c r="C23" s="35">
        <f>C4*C18</f>
        <v>2929500</v>
      </c>
      <c r="D23" s="35"/>
      <c r="F23" s="81">
        <f>F4*F18</f>
        <v>2929500</v>
      </c>
      <c r="G23" s="81"/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f>C19*0.025/12</f>
        <v>80677.661458333328</v>
      </c>
      <c r="D25" s="32"/>
      <c r="F25" s="80">
        <f>F19*0.025/12</f>
        <v>80651.666666666672</v>
      </c>
      <c r="G25" s="80"/>
    </row>
    <row r="26" spans="1:8" x14ac:dyDescent="0.25">
      <c r="C26" s="32"/>
      <c r="D26" s="32"/>
      <c r="F26" s="80"/>
      <c r="G26" s="80"/>
    </row>
    <row r="27" spans="1:8" x14ac:dyDescent="0.25">
      <c r="C27" s="32"/>
      <c r="D27" s="32"/>
      <c r="F27" s="80"/>
      <c r="G27" s="80"/>
    </row>
    <row r="28" spans="1:8" x14ac:dyDescent="0.25">
      <c r="C28"/>
      <c r="D28"/>
      <c r="F28" s="7"/>
      <c r="G28" s="7"/>
    </row>
    <row r="29" spans="1:8" x14ac:dyDescent="0.25">
      <c r="C29"/>
      <c r="D29"/>
      <c r="F29" s="7"/>
      <c r="G29" s="7"/>
    </row>
    <row r="30" spans="1:8" x14ac:dyDescent="0.25">
      <c r="C30"/>
      <c r="D30"/>
      <c r="F30" s="7"/>
      <c r="G30" s="7"/>
    </row>
    <row r="31" spans="1:8" x14ac:dyDescent="0.25">
      <c r="C31"/>
      <c r="D31"/>
      <c r="F31" s="7"/>
      <c r="G31" s="7"/>
    </row>
    <row r="32" spans="1:8" x14ac:dyDescent="0.25">
      <c r="C32"/>
      <c r="D32"/>
      <c r="F32" s="7"/>
      <c r="G32" s="7"/>
    </row>
    <row r="33" spans="1:7" x14ac:dyDescent="0.25">
      <c r="C33"/>
      <c r="D33"/>
      <c r="F33" s="7"/>
      <c r="G33" s="7"/>
    </row>
    <row r="34" spans="1:7" x14ac:dyDescent="0.25">
      <c r="C34"/>
      <c r="D34"/>
      <c r="F34" s="7"/>
      <c r="G34" s="7"/>
    </row>
    <row r="35" spans="1:7" x14ac:dyDescent="0.25">
      <c r="C35"/>
      <c r="D35"/>
      <c r="F35" s="7"/>
      <c r="G35" s="7"/>
    </row>
    <row r="36" spans="1:7" x14ac:dyDescent="0.25">
      <c r="C36"/>
      <c r="D36"/>
      <c r="F36" s="7"/>
      <c r="G36" s="7"/>
    </row>
    <row r="37" spans="1:7" x14ac:dyDescent="0.25">
      <c r="C37"/>
      <c r="D37"/>
      <c r="F37" s="7"/>
      <c r="G37" s="7"/>
    </row>
    <row r="38" spans="1:7" x14ac:dyDescent="0.25">
      <c r="C38"/>
      <c r="D38"/>
      <c r="F38" s="7"/>
      <c r="G38" s="7"/>
    </row>
    <row r="39" spans="1:7" x14ac:dyDescent="0.25">
      <c r="C39"/>
      <c r="D39"/>
      <c r="F39" s="7"/>
      <c r="G39" s="7"/>
    </row>
    <row r="40" spans="1:7" x14ac:dyDescent="0.25">
      <c r="C40"/>
      <c r="D40"/>
      <c r="F40" s="7"/>
      <c r="G40" s="7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77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workbookViewId="0">
      <selection activeCell="F11" sqref="F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609.16666666666674</v>
      </c>
      <c r="C2" s="4">
        <f t="shared" ref="C2:C16" si="1">B2*1.2</f>
        <v>731.00000000000011</v>
      </c>
      <c r="D2" s="4">
        <f t="shared" ref="D2:D16" si="2">C2*1.2</f>
        <v>877.20000000000016</v>
      </c>
      <c r="E2" s="5">
        <f t="shared" ref="E2:E16" si="3">R2</f>
        <v>32000000</v>
      </c>
      <c r="F2" s="4">
        <f t="shared" ref="F2:F15" si="4">ROUND((E2/B2),0)</f>
        <v>52531</v>
      </c>
      <c r="G2" s="4">
        <f t="shared" ref="G2:G15" si="5">ROUND((E2/C2),0)</f>
        <v>43776</v>
      </c>
      <c r="H2" s="4">
        <f t="shared" ref="H2:H15" si="6">ROUND((E2/D2),0)</f>
        <v>36480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731</v>
      </c>
      <c r="Q2">
        <f t="shared" ref="Q2:Q10" si="9">P2/1.2</f>
        <v>609.16666666666674</v>
      </c>
      <c r="R2" s="2">
        <v>32000000</v>
      </c>
      <c r="S2" s="2"/>
    </row>
    <row r="3" spans="1:19" x14ac:dyDescent="0.25">
      <c r="A3" s="4">
        <v>2</v>
      </c>
      <c r="B3" s="4">
        <f t="shared" si="0"/>
        <v>758.33333333333337</v>
      </c>
      <c r="C3" s="4">
        <f t="shared" si="1"/>
        <v>910</v>
      </c>
      <c r="D3" s="4">
        <f t="shared" si="2"/>
        <v>1092</v>
      </c>
      <c r="E3" s="5">
        <f t="shared" si="3"/>
        <v>35000000</v>
      </c>
      <c r="F3" s="4">
        <f t="shared" si="4"/>
        <v>46154</v>
      </c>
      <c r="G3" s="73">
        <f t="shared" si="5"/>
        <v>38462</v>
      </c>
      <c r="H3" s="73">
        <f t="shared" si="6"/>
        <v>32051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v>910</v>
      </c>
      <c r="Q3" s="7">
        <f t="shared" si="9"/>
        <v>758.33333333333337</v>
      </c>
      <c r="R3" s="74">
        <v>35000000</v>
      </c>
      <c r="S3" s="2"/>
    </row>
    <row r="4" spans="1:19" x14ac:dyDescent="0.25">
      <c r="A4" s="4">
        <v>3</v>
      </c>
      <c r="B4" s="4">
        <f t="shared" si="0"/>
        <v>833.33333333333337</v>
      </c>
      <c r="C4" s="4">
        <f t="shared" si="1"/>
        <v>1000</v>
      </c>
      <c r="D4" s="4">
        <f t="shared" si="2"/>
        <v>1200</v>
      </c>
      <c r="E4" s="5">
        <f t="shared" si="3"/>
        <v>40000000</v>
      </c>
      <c r="F4" s="4">
        <f t="shared" si="4"/>
        <v>48000</v>
      </c>
      <c r="G4" s="4">
        <f t="shared" si="5"/>
        <v>40000</v>
      </c>
      <c r="H4" s="4">
        <f t="shared" si="6"/>
        <v>33333</v>
      </c>
      <c r="I4" s="4">
        <f t="shared" si="7"/>
        <v>0</v>
      </c>
      <c r="J4" s="4">
        <f t="shared" si="8"/>
        <v>0</v>
      </c>
      <c r="O4">
        <v>0</v>
      </c>
      <c r="P4">
        <v>1000</v>
      </c>
      <c r="Q4">
        <f t="shared" si="9"/>
        <v>833.33333333333337</v>
      </c>
      <c r="R4" s="2">
        <v>40000000</v>
      </c>
      <c r="S4" s="2"/>
    </row>
    <row r="5" spans="1:19" x14ac:dyDescent="0.25">
      <c r="A5" s="4">
        <v>4</v>
      </c>
      <c r="B5" s="4">
        <f t="shared" si="0"/>
        <v>731</v>
      </c>
      <c r="C5" s="4">
        <f t="shared" si="1"/>
        <v>877.19999999999993</v>
      </c>
      <c r="D5" s="4">
        <f t="shared" si="2"/>
        <v>1052.6399999999999</v>
      </c>
      <c r="E5" s="5">
        <f t="shared" si="3"/>
        <v>32000000</v>
      </c>
      <c r="F5" s="4">
        <f t="shared" si="4"/>
        <v>43776</v>
      </c>
      <c r="G5" s="73">
        <f t="shared" si="5"/>
        <v>36480</v>
      </c>
      <c r="H5" s="73">
        <f t="shared" si="6"/>
        <v>30400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ref="P5:P10" si="10">O5/1.2</f>
        <v>0</v>
      </c>
      <c r="Q5" s="7">
        <v>731</v>
      </c>
      <c r="R5" s="74">
        <v>32000000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53" t="s">
        <v>71</v>
      </c>
      <c r="G27" s="53">
        <v>960</v>
      </c>
    </row>
    <row r="28" spans="1:19" s="10" customFormat="1" x14ac:dyDescent="0.25">
      <c r="C28" s="68" t="s">
        <v>75</v>
      </c>
      <c r="D28" s="68"/>
      <c r="F28" s="53" t="s">
        <v>86</v>
      </c>
      <c r="G28" s="53">
        <v>905</v>
      </c>
    </row>
    <row r="29" spans="1:19" s="10" customFormat="1" x14ac:dyDescent="0.25">
      <c r="C29" s="68" t="s">
        <v>1</v>
      </c>
      <c r="D29" s="68"/>
      <c r="F29" s="53" t="s">
        <v>72</v>
      </c>
      <c r="G29" s="53">
        <v>1085</v>
      </c>
      <c r="H29" s="10">
        <f>G29/G28</f>
        <v>1.1988950276243093</v>
      </c>
    </row>
    <row r="30" spans="1:19" s="10" customFormat="1" x14ac:dyDescent="0.25">
      <c r="F30" s="53" t="s">
        <v>73</v>
      </c>
      <c r="G30" s="53"/>
    </row>
    <row r="31" spans="1:19" s="10" customFormat="1" x14ac:dyDescent="0.25">
      <c r="C31" s="71"/>
      <c r="D31" s="71"/>
      <c r="F31" s="71" t="s">
        <v>74</v>
      </c>
      <c r="G31" s="71">
        <f>G29*G30</f>
        <v>0</v>
      </c>
      <c r="H31" s="10" t="e">
        <f>G31/D29</f>
        <v>#DIV/0!</v>
      </c>
    </row>
    <row r="32" spans="1:19" s="10" customFormat="1" x14ac:dyDescent="0.25">
      <c r="C32" s="71"/>
      <c r="D32" s="71"/>
      <c r="F32" s="71" t="s">
        <v>24</v>
      </c>
      <c r="G32" s="71">
        <f>G31*90%</f>
        <v>0</v>
      </c>
    </row>
    <row r="33" spans="3:7" s="10" customFormat="1" x14ac:dyDescent="0.25">
      <c r="C33" s="71"/>
      <c r="D33" s="71"/>
      <c r="F33" s="71" t="s">
        <v>25</v>
      </c>
      <c r="G33" s="71">
        <f>G31*80%</f>
        <v>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ahbi</cp:lastModifiedBy>
  <cp:lastPrinted>2019-11-05T06:14:02Z</cp:lastPrinted>
  <dcterms:created xsi:type="dcterms:W3CDTF">2018-02-17T10:36:41Z</dcterms:created>
  <dcterms:modified xsi:type="dcterms:W3CDTF">2023-09-25T04:16:25Z</dcterms:modified>
</cp:coreProperties>
</file>