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BI_Opera House Queens Road_Mehul Amratlal Gadia\"/>
    </mc:Choice>
  </mc:AlternateContent>
  <xr:revisionPtr revIDLastSave="0" documentId="13_ncr:1_{80D382AB-38FC-461B-B9BE-7C26640D71CB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" i="4" l="1"/>
  <c r="C5" i="25" l="1"/>
  <c r="C4" i="25"/>
  <c r="C3" i="25"/>
  <c r="Q3" i="4"/>
  <c r="B3" i="4" s="1"/>
  <c r="C3" i="4" s="1"/>
  <c r="D3" i="4" s="1"/>
  <c r="Q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<sst xmlns="http://schemas.openxmlformats.org/spreadsheetml/2006/main" count="128" uniqueCount="87">
  <si>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</si>
  <si>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</si>
  <si>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</si>
  <si>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</si>
  <si>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</si>
  <si>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</si>
  <si>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</si>
  <si>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</si>
  <si>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</si>
  <si>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</si>
  <si>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</si>
  <si>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</si>
  <si>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</si>
  <si>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</si>
  <si>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</si>
  <si>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</si>
  <si>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</si>
  <si>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</si>
  <si>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</si>
  <si>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</si>
  <si>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</si>
  <si>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</si>
  <si>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</si>
  <si>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</si>
  <si>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</si>
  <si>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</si>
  <si>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</si>
  <si>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</si>
  <si>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</si>
  <si>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</si>
  <si>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</si>
  <si>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</si>
  <si>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</si>
  <si>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</si>
  <si>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</si>
  <si>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</si>
  <si>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</si>
  <si>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</si>
  <si>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</si>
  <si>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</si>
  <si>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</si>
  <si>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</si>
  <si>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</si>
  <si>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</si>
  <si>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</si>
  <si>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</si>
  <si>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</si>
  <si>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</si>
  <si>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</si>
  <si>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</si>
  <si>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</si>
  <si>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</si>
  <si>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</si>
  <si>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</si>
  <si>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</si>
  <si>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</si>
  <si>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</si>
  <si>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</si>
  <si>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</si>
  <si>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</si>
  <si>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</si>
  <si>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</si>
  <si>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</si>
  <si>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</si>
  <si>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</si>
  <si>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</si>
  <si>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</si>
  <si>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</si>
  <si>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</si>
  <si>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</si>
  <si>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</si>
  <si>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</si>
  <si>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</si>
  <si>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</si>
  <si>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</si>
  <si>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</si>
  <si>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</si>
  <si>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</si>
  <si>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</si>
  <si>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</si>
  <si>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</si>
  <si>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</si>
  <si>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</si>
  <si>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</si>
  <si>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</si>
  <si>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- 1966</t>
  </si>
  <si>
    <t>SOC LETTER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</si>
</sst>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297528</xdr:colOff>
      <xdr:row>48</xdr:row>
      <xdr:rowOff>182239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97760-5A08-4CDA-854F-0FBE23F10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47128" cy="9059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316581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B0260D-A360-C692-789E-0E6B9974E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66181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E04C04-8B08-90E3-CBD7-86FBC242E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373484</xdr:colOff>
      <xdr:row>48</xdr:row>
      <xdr:rowOff>86940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8F8BF0-77C4-5802-E01F-07411B9DE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94284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138070.46299999999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167470.46299999999</v>
      </c>
      <c r="D9" s="63" t="s">
        <v>62</v>
      </c>
      <c r="E9" s="64">
        <f>C9/10.764</f>
        <v>15558.38563730955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1966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57</v>
      </c>
      <c r="D13" s="70">
        <f>D12-C13</f>
        <v>43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38000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35300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57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3</v>
      </c>
      <c r="D8" s="26">
        <v>1966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85.5</v>
      </c>
      <c r="D10" s="26"/>
      <c r="F10" s="19"/>
    </row>
    <row r="11" spans="1:6" x14ac:dyDescent="0.25">
      <c r="A11" s="16"/>
      <c r="B11" s="27"/>
      <c r="C11" s="28">
        <f>C10%</f>
        <v>0.85499999999999998</v>
      </c>
      <c r="D11" s="28"/>
      <c r="F11" s="19"/>
    </row>
    <row r="12" spans="1:6" x14ac:dyDescent="0.25">
      <c r="A12" s="16" t="s">
        <v>21</v>
      </c>
      <c r="B12" s="20"/>
      <c r="C12" s="21">
        <f>C6*C11</f>
        <v>2308.5</v>
      </c>
      <c r="D12" s="24"/>
      <c r="F12" s="19"/>
    </row>
    <row r="13" spans="1:6" x14ac:dyDescent="0.25">
      <c r="A13" s="16" t="s">
        <v>22</v>
      </c>
      <c r="B13" s="20"/>
      <c r="C13" s="21">
        <f>C6-C12</f>
        <v>391.5</v>
      </c>
      <c r="D13" s="24"/>
      <c r="F13" s="19"/>
    </row>
    <row r="14" spans="1:6" x14ac:dyDescent="0.25">
      <c r="A14" s="16" t="s">
        <v>15</v>
      </c>
      <c r="B14" s="20"/>
      <c r="C14" s="21">
        <f>C5</f>
        <v>35300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35691.5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1085</v>
      </c>
      <c r="D18" s="26"/>
      <c r="F18" s="19"/>
    </row>
    <row r="19" spans="1:6" x14ac:dyDescent="0.25">
      <c r="A19" s="16" t="s">
        <v>74</v>
      </c>
      <c r="B19" s="6"/>
      <c r="C19" s="32">
        <f>C18*C16</f>
        <v>38725277.5</v>
      </c>
      <c r="D19" s="33"/>
      <c r="E19" s="70"/>
      <c r="F19" s="34"/>
    </row>
    <row r="20" spans="1:6" x14ac:dyDescent="0.25">
      <c r="A20" s="16" t="s">
        <v>24</v>
      </c>
      <c r="C20" s="35">
        <f>C19*90%</f>
        <v>34852749.75</v>
      </c>
      <c r="D20" s="32"/>
      <c r="F20" s="19"/>
    </row>
    <row r="21" spans="1:6" x14ac:dyDescent="0.25">
      <c r="A21" s="16" t="s">
        <v>25</v>
      </c>
      <c r="C21" s="35">
        <f>C19*80%</f>
        <v>30980222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2929500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80677.661458333328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5" activeCellId="1" sqref="G3:R3 G5: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609.16666666666674</v>
      </c>
      <c r="C2" s="4">
        <f t="shared" ref="C2:C16" si="1">B2*1.2</f>
        <v>731.00000000000011</v>
      </c>
      <c r="D2" s="4">
        <f t="shared" ref="D2:D16" si="2">C2*1.2</f>
        <v>877.20000000000016</v>
      </c>
      <c r="E2" s="5">
        <f t="shared" ref="E2:E16" si="3">R2</f>
        <v>32000000</v>
      </c>
      <c r="F2" s="4">
        <f t="shared" ref="F2:F15" si="4">ROUND((E2/B2),0)</f>
        <v>52531</v>
      </c>
      <c r="G2" s="4">
        <f t="shared" ref="G2:G15" si="5">ROUND((E2/C2),0)</f>
        <v>43776</v>
      </c>
      <c r="H2" s="4">
        <f t="shared" ref="H2:H15" si="6">ROUND((E2/D2),0)</f>
        <v>36480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731</v>
      </c>
      <c r="Q2">
        <f t="shared" ref="Q2:Q10" si="9">P2/1.2</f>
        <v>609.16666666666674</v>
      </c>
      <c r="R2" s="2">
        <v>32000000</v>
      </c>
      <c r="S2" s="2"/>
    </row>
    <row r="3" spans="1:19" x14ac:dyDescent="0.25">
      <c r="A3" s="4">
        <v>2</v>
      </c>
      <c r="B3" s="4">
        <f t="shared" si="0"/>
        <v>758.33333333333337</v>
      </c>
      <c r="C3" s="4">
        <f t="shared" si="1"/>
        <v>910</v>
      </c>
      <c r="D3" s="4">
        <f t="shared" si="2"/>
        <v>1092</v>
      </c>
      <c r="E3" s="5">
        <f t="shared" si="3"/>
        <v>35000000</v>
      </c>
      <c r="F3" s="4">
        <f t="shared" si="4"/>
        <v>46154</v>
      </c>
      <c r="G3" s="78">
        <f t="shared" si="5"/>
        <v>38462</v>
      </c>
      <c r="H3" s="78">
        <f t="shared" si="6"/>
        <v>32051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910</v>
      </c>
      <c r="Q3" s="7">
        <f t="shared" si="9"/>
        <v>758.33333333333337</v>
      </c>
      <c r="R3" s="79">
        <v>35000000</v>
      </c>
      <c r="S3" s="2"/>
    </row>
    <row r="4" spans="1:19" x14ac:dyDescent="0.25">
      <c r="A4" s="4">
        <v>3</v>
      </c>
      <c r="B4" s="4">
        <f t="shared" si="0"/>
        <v>833.33333333333337</v>
      </c>
      <c r="C4" s="4">
        <f t="shared" si="1"/>
        <v>1000</v>
      </c>
      <c r="D4" s="4">
        <f t="shared" si="2"/>
        <v>1200</v>
      </c>
      <c r="E4" s="5">
        <f t="shared" si="3"/>
        <v>40000000</v>
      </c>
      <c r="F4" s="4">
        <f t="shared" si="4"/>
        <v>48000</v>
      </c>
      <c r="G4" s="4">
        <f t="shared" si="5"/>
        <v>40000</v>
      </c>
      <c r="H4" s="4">
        <f t="shared" si="6"/>
        <v>33333</v>
      </c>
      <c r="I4" s="4">
        <f t="shared" si="7"/>
        <v>0</v>
      </c>
      <c r="J4" s="4">
        <f t="shared" si="8"/>
        <v>0</v>
      </c>
      <c r="O4">
        <v>0</v>
      </c>
      <c r="P4">
        <v>1000</v>
      </c>
      <c r="Q4">
        <f t="shared" si="9"/>
        <v>833.33333333333337</v>
      </c>
      <c r="R4" s="2">
        <v>40000000</v>
      </c>
      <c r="S4" s="2"/>
    </row>
    <row r="5" spans="1:19" x14ac:dyDescent="0.25">
      <c r="A5" s="4">
        <v>4</v>
      </c>
      <c r="B5" s="4">
        <f t="shared" si="0"/>
        <v>731</v>
      </c>
      <c r="C5" s="4">
        <f t="shared" si="1"/>
        <v>877.19999999999993</v>
      </c>
      <c r="D5" s="4">
        <f t="shared" si="2"/>
        <v>1052.6399999999999</v>
      </c>
      <c r="E5" s="5">
        <f t="shared" si="3"/>
        <v>32000000</v>
      </c>
      <c r="F5" s="4">
        <f t="shared" si="4"/>
        <v>43776</v>
      </c>
      <c r="G5" s="78">
        <f t="shared" si="5"/>
        <v>36480</v>
      </c>
      <c r="H5" s="78">
        <f t="shared" si="6"/>
        <v>30400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ref="P5:P10" si="10">O5/1.2</f>
        <v>0</v>
      </c>
      <c r="Q5" s="7">
        <v>731</v>
      </c>
      <c r="R5" s="79">
        <v>32000000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960</v>
      </c>
    </row>
    <row r="28" spans="1:19" s="10" customFormat="1" x14ac:dyDescent="0.25">
      <c r="C28" s="72" t="s">
        <v>75</v>
      </c>
      <c r="D28" s="72"/>
      <c r="F28" s="57" t="s">
        <v>86</v>
      </c>
      <c r="G28" s="57">
        <v>905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1085</v>
      </c>
      <c r="H29" s="10">
        <f>G29/G28</f>
        <v>1.1988950276243093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2023-09-16T09:36:01Z</dcterms:modified>
</cp:coreProperties>
</file>