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Creatives Lights Pvt. Ltd\"/>
    </mc:Choice>
  </mc:AlternateContent>
  <xr:revisionPtr revIDLastSave="0" documentId="13_ncr:1_{0D20B1A1-F4BF-492B-A729-CC1026C2BAEE}" xr6:coauthVersionLast="36" xr6:coauthVersionMax="36" xr10:uidLastSave="{00000000-0000-0000-0000-000000000000}"/>
  <bookViews>
    <workbookView xWindow="0" yWindow="0" windowWidth="14010" windowHeight="120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25" i="4" l="1"/>
  <c r="H20" i="4"/>
  <c r="J27" i="4"/>
  <c r="I27" i="4"/>
  <c r="P20" i="4"/>
  <c r="I18" i="4" l="1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P5" i="4"/>
  <c r="Q5" i="4" s="1"/>
  <c r="Q4" i="4"/>
  <c r="P3" i="4"/>
  <c r="P2" i="4"/>
  <c r="Q2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<sst xmlns="http://schemas.openxmlformats.org/spreadsheetml/2006/main" count="30" uniqueCount="23">
  <si>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</si>
  <si>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</si>
  <si>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</si>
  <si>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</si>
  <si>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</si>
  <si>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</si>
  <si>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</si>
  <si>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</si>
  <si>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</si>
  <si>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</si>
  <si>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</si>
  <si>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</si>
  <si>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</si>
  <si>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gala no. 5, Aabeeher ind. Estate. Universal Mechanical works pvt. Ltd. Near BDD chawl, worli</t>
  </si>
  <si>
    <t>bua</t>
  </si>
  <si>
    <t>rate</t>
  </si>
  <si>
    <t>fmv</t>
  </si>
  <si>
    <t>nr. Bdd chawl</t>
  </si>
  <si>
    <t>lower parel</t>
  </si>
  <si>
    <t>mca</t>
  </si>
  <si>
    <t>Ca - 225 sq, ft. - 60 lakhs</t>
  </si>
  <si>
    <t>previous report -25.12.20 - sadashiv nargundkar asso.</t>
  </si>
  <si>
    <t xml:space="preserve">yoc - 1980 - previu sreport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</si>
</sst>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E1CF0C-C06F-4E7B-8FD8-935B45AFD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A862512-FD47-46E4-B24B-A8953A521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59370</xdr:colOff>
      <xdr:row>45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0088B6-6A2D-4A24-B898-A1CDF8DEA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908970" cy="8440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516123</xdr:colOff>
      <xdr:row>49</xdr:row>
      <xdr:rowOff>77440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A7DC1C-FE8B-46B3-9E32-185E28E17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708123" cy="8888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26" sqref="R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732.63888888888903</v>
      </c>
      <c r="C2" s="4">
        <f>B2*1.2</f>
        <v>879.16666666666686</v>
      </c>
      <c r="D2" s="4">
        <f t="shared" ref="D2:D13" si="2">C2*1.2</f>
        <v>1055.0000000000002</v>
      </c>
      <c r="E2" s="5">
        <f t="shared" ref="E2:E13" si="3">R2</f>
        <v>25000000</v>
      </c>
      <c r="F2" s="10">
        <f t="shared" ref="F2:F13" si="4">ROUND((E2/B2),0)</f>
        <v>34123</v>
      </c>
      <c r="G2" s="15">
        <f t="shared" ref="G2:G13" si="5">ROUND((E2/C2),0)</f>
        <v>28436</v>
      </c>
      <c r="H2" s="10">
        <f t="shared" ref="H2:H13" si="6">ROUND((E2/D2),0)</f>
        <v>23697</v>
      </c>
      <c r="I2" s="4" t="e">
        <f>#REF!</f>
        <v>#REF!</v>
      </c>
      <c r="J2" s="4" t="str">
        <f t="shared" ref="J2:J13" si="7">S2</f>
        <v>nr. Bdd chawl</v>
      </c>
      <c r="O2">
        <v>1055</v>
      </c>
      <c r="P2">
        <f t="shared" ref="P2:P12" si="8">O2/1.2</f>
        <v>879.16666666666674</v>
      </c>
      <c r="Q2">
        <f t="shared" ref="Q2:Q12" si="9">P2/1.2</f>
        <v>732.63888888888903</v>
      </c>
      <c r="R2" s="2">
        <v>25000000</v>
      </c>
      <c r="S2" s="8" t="s">
        <v>17</v>
      </c>
      <c r="T2" s="8"/>
    </row>
    <row r="3" spans="1:20" x14ac:dyDescent="0.25">
      <c r="A3" s="4">
        <f t="shared" si="0"/>
        <v>0</v>
      </c>
      <c r="B3" s="4">
        <f t="shared" si="1"/>
        <v>25000</v>
      </c>
      <c r="C3" s="4">
        <f t="shared" ref="C3:C15" si="10">B3*1.2</f>
        <v>30000</v>
      </c>
      <c r="D3" s="4">
        <f t="shared" si="2"/>
        <v>36000</v>
      </c>
      <c r="E3" s="16">
        <f t="shared" si="3"/>
        <v>750000000</v>
      </c>
      <c r="F3" s="10">
        <f t="shared" si="4"/>
        <v>30000</v>
      </c>
      <c r="G3" s="15">
        <f t="shared" si="5"/>
        <v>25000</v>
      </c>
      <c r="H3" s="10">
        <f t="shared" si="6"/>
        <v>20833</v>
      </c>
      <c r="I3" s="4" t="e">
        <f>#REF!</f>
        <v>#REF!</v>
      </c>
      <c r="J3" s="4" t="str">
        <f t="shared" si="7"/>
        <v>lower parel</v>
      </c>
      <c r="O3">
        <v>0</v>
      </c>
      <c r="P3">
        <f t="shared" si="8"/>
        <v>0</v>
      </c>
      <c r="Q3">
        <v>25000</v>
      </c>
      <c r="R3" s="2">
        <v>750000000</v>
      </c>
      <c r="S3" s="8" t="s">
        <v>18</v>
      </c>
      <c r="T3" s="8"/>
    </row>
    <row r="4" spans="1:20" x14ac:dyDescent="0.25">
      <c r="A4" s="4">
        <f t="shared" si="0"/>
        <v>0</v>
      </c>
      <c r="B4" s="4">
        <f t="shared" si="1"/>
        <v>2800</v>
      </c>
      <c r="C4" s="4">
        <f t="shared" si="10"/>
        <v>3360</v>
      </c>
      <c r="D4" s="4">
        <f t="shared" si="2"/>
        <v>4032</v>
      </c>
      <c r="E4" s="16">
        <f t="shared" si="3"/>
        <v>50000000</v>
      </c>
      <c r="F4" s="10">
        <f t="shared" si="4"/>
        <v>17857</v>
      </c>
      <c r="G4" s="10">
        <f t="shared" si="5"/>
        <v>14881</v>
      </c>
      <c r="H4" s="10">
        <f t="shared" si="6"/>
        <v>12401</v>
      </c>
      <c r="I4" s="4" t="e">
        <f>#REF!</f>
        <v>#REF!</v>
      </c>
      <c r="J4" s="4" t="str">
        <f t="shared" si="7"/>
        <v>lower parel</v>
      </c>
      <c r="O4">
        <v>0</v>
      </c>
      <c r="P4">
        <v>3360</v>
      </c>
      <c r="Q4">
        <f t="shared" si="9"/>
        <v>2800</v>
      </c>
      <c r="R4" s="2">
        <v>50000000</v>
      </c>
      <c r="S4" s="8" t="s">
        <v>18</v>
      </c>
      <c r="T4" s="8"/>
    </row>
    <row r="5" spans="1:20" x14ac:dyDescent="0.25">
      <c r="A5" s="4">
        <f t="shared" si="0"/>
        <v>0</v>
      </c>
      <c r="B5" s="4">
        <f t="shared" si="1"/>
        <v>2361.1111111111113</v>
      </c>
      <c r="C5" s="4">
        <f t="shared" si="10"/>
        <v>2833.3333333333335</v>
      </c>
      <c r="D5" s="4">
        <f t="shared" si="2"/>
        <v>3400</v>
      </c>
      <c r="E5" s="16">
        <f t="shared" si="3"/>
        <v>86500000</v>
      </c>
      <c r="F5" s="10">
        <f t="shared" si="4"/>
        <v>36635</v>
      </c>
      <c r="G5" s="15">
        <f t="shared" si="5"/>
        <v>30529</v>
      </c>
      <c r="H5" s="10">
        <f t="shared" si="6"/>
        <v>25441</v>
      </c>
      <c r="I5" s="4" t="e">
        <f>#REF!</f>
        <v>#REF!</v>
      </c>
      <c r="J5" s="4" t="str">
        <f t="shared" si="7"/>
        <v>lower parel</v>
      </c>
      <c r="O5">
        <v>3400</v>
      </c>
      <c r="P5">
        <f t="shared" si="8"/>
        <v>2833.3333333333335</v>
      </c>
      <c r="Q5">
        <f t="shared" si="9"/>
        <v>2361.1111111111113</v>
      </c>
      <c r="R5" s="2">
        <v>86500000</v>
      </c>
      <c r="S5" s="8" t="s">
        <v>18</v>
      </c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10"/>
        <v>0</v>
      </c>
      <c r="D6" s="4">
        <f t="shared" si="2"/>
        <v>0</v>
      </c>
      <c r="E6" s="16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9"/>
        <v>0</v>
      </c>
      <c r="R6" s="2">
        <v>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10"/>
        <v>0</v>
      </c>
      <c r="D7" s="4">
        <f t="shared" si="2"/>
        <v>0</v>
      </c>
      <c r="E7" s="16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9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10"/>
        <v>0</v>
      </c>
      <c r="D8" s="4">
        <f t="shared" si="2"/>
        <v>0</v>
      </c>
      <c r="E8" s="16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9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10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9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10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9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0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9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9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4:24" x14ac:dyDescent="0.25">
      <c r="G17" t="s">
        <v>13</v>
      </c>
    </row>
    <row r="18" spans="4:24" x14ac:dyDescent="0.25">
      <c r="G18" t="s">
        <v>14</v>
      </c>
      <c r="H18">
        <v>2400</v>
      </c>
      <c r="I18">
        <f>223*10.764</f>
        <v>2400.3719999999998</v>
      </c>
    </row>
    <row r="19" spans="4:24" x14ac:dyDescent="0.25">
      <c r="G19" t="s">
        <v>15</v>
      </c>
      <c r="H19">
        <v>19500</v>
      </c>
      <c r="P19" t="s">
        <v>19</v>
      </c>
      <c r="Q19">
        <v>2220</v>
      </c>
    </row>
    <row r="20" spans="4:24" x14ac:dyDescent="0.25">
      <c r="G20" t="s">
        <v>16</v>
      </c>
      <c r="H20">
        <f>H19*H18</f>
        <v>46800000</v>
      </c>
      <c r="P20">
        <f>H18/Q19</f>
        <v>1.0810810810810811</v>
      </c>
    </row>
    <row r="22" spans="4:24" x14ac:dyDescent="0.25">
      <c r="D22" t="s">
        <v>21</v>
      </c>
      <c r="G22" s="6"/>
      <c r="H22" s="6"/>
    </row>
    <row r="23" spans="4:24" x14ac:dyDescent="0.25">
      <c r="D23" t="s">
        <v>14</v>
      </c>
      <c r="E23">
        <v>2400</v>
      </c>
    </row>
    <row r="24" spans="4:24" x14ac:dyDescent="0.25">
      <c r="D24" t="s">
        <v>15</v>
      </c>
      <c r="E24">
        <v>19300</v>
      </c>
      <c r="I24" t="s">
        <v>20</v>
      </c>
      <c r="P24" s="11"/>
      <c r="Q24" s="11"/>
      <c r="R24" s="13"/>
      <c r="T24" s="11"/>
      <c r="U24" s="11"/>
      <c r="V24" s="11"/>
      <c r="W24" s="11"/>
      <c r="X24" s="11"/>
    </row>
    <row r="25" spans="4:24" x14ac:dyDescent="0.25">
      <c r="E25">
        <f>E24*E23</f>
        <v>46320000</v>
      </c>
      <c r="P25" s="11"/>
      <c r="Q25" s="14"/>
      <c r="R25" s="14"/>
      <c r="T25" s="14"/>
      <c r="U25" s="14"/>
      <c r="V25" s="11"/>
      <c r="W25" s="11"/>
      <c r="X25" s="11"/>
    </row>
    <row r="26" spans="4:24" x14ac:dyDescent="0.25">
      <c r="I26">
        <v>6000000</v>
      </c>
      <c r="P26" s="11"/>
      <c r="Q26" s="11"/>
      <c r="R26" s="11"/>
      <c r="T26" s="11"/>
      <c r="U26" s="11"/>
      <c r="V26" s="11"/>
      <c r="W26" s="11"/>
      <c r="X26" s="11"/>
    </row>
    <row r="27" spans="4:24" x14ac:dyDescent="0.25">
      <c r="I27">
        <f>I26/225</f>
        <v>26666.666666666668</v>
      </c>
      <c r="J27">
        <f>I27/1.2</f>
        <v>22222.222222222223</v>
      </c>
      <c r="P27" s="11"/>
      <c r="Q27" s="11"/>
      <c r="R27" s="11"/>
      <c r="T27" s="11"/>
      <c r="U27" s="11"/>
      <c r="V27" s="11"/>
      <c r="W27" s="11"/>
      <c r="X27" s="11"/>
    </row>
    <row r="28" spans="4:24" x14ac:dyDescent="0.25">
      <c r="I28" t="s">
        <v>22</v>
      </c>
      <c r="P28" s="11"/>
      <c r="Q28" s="11"/>
      <c r="R28" s="12"/>
      <c r="T28" s="12"/>
      <c r="U28" s="12"/>
      <c r="V28" s="11"/>
      <c r="W28" s="11"/>
      <c r="X28" s="11"/>
    </row>
    <row r="29" spans="4:24" x14ac:dyDescent="0.25">
      <c r="P29" s="11"/>
      <c r="Q29" s="11"/>
      <c r="R29" s="11"/>
      <c r="T29" s="11"/>
      <c r="U29" s="11"/>
      <c r="V29" s="11"/>
      <c r="W29" s="11"/>
      <c r="X29" s="11"/>
    </row>
    <row r="30" spans="4:24" x14ac:dyDescent="0.25">
      <c r="P30" s="11"/>
      <c r="Q30" s="11"/>
      <c r="R30" s="11"/>
      <c r="T30" s="11"/>
      <c r="U30" s="11"/>
      <c r="V30" s="11"/>
      <c r="W30" s="11"/>
      <c r="X30" s="11"/>
    </row>
    <row r="31" spans="4:24" x14ac:dyDescent="0.25">
      <c r="P31" s="11"/>
      <c r="Q31" s="11"/>
      <c r="R31" s="11"/>
      <c r="T31" s="11"/>
      <c r="U31" s="11"/>
      <c r="V31" s="11"/>
      <c r="W31" s="11"/>
      <c r="X31" s="11"/>
    </row>
    <row r="32" spans="4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2023-11-18T05:04:36Z</dcterms:modified>
</cp:coreProperties>
</file>