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BO Sanpada_Girish Kumar Dadamchand Jain\"/>
    </mc:Choice>
  </mc:AlternateContent>
  <xr:revisionPtr revIDLastSave="0" documentId="13_ncr:1_{4FAF0265-2D96-447D-A019-081FF2AB619A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0" i="23" l="1"/>
  <c r="C4" i="25"/>
  <c r="C25" i="23"/>
  <c r="G31" i="4"/>
  <c r="G33" i="4" s="1"/>
  <c r="Q6" i="4"/>
  <c r="Q5" i="4"/>
  <c r="Q4" i="4"/>
  <c r="Q3" i="4"/>
  <c r="Q2" i="4"/>
  <c r="H29" i="4"/>
  <c r="C5" i="25"/>
  <c r="P2" i="4"/>
  <c r="P3" i="4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B3" i="4"/>
  <c r="C3" i="4" s="1"/>
  <c r="D3" i="4" s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<sst xmlns="http://schemas.openxmlformats.org/spreadsheetml/2006/main" count="132" uniqueCount="91">
  <si>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</si>
  <si>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</si>
  <si>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</si>
  <si>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</si>
  <si>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</si>
  <si>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</si>
  <si>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</si>
  <si>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</si>
  <si>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</si>
  <si>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</si>
  <si>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</si>
  <si>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</si>
  <si>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</si>
  <si>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</si>
  <si>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</si>
  <si>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</si>
  <si>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</si>
  <si>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</si>
  <si>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</si>
  <si>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</si>
  <si>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</si>
  <si>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</si>
  <si>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</si>
  <si>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</si>
  <si>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</si>
  <si>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</si>
  <si>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</si>
  <si>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</si>
  <si>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</si>
  <si>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</si>
  <si>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</si>
  <si>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</si>
  <si>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</si>
  <si>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</si>
  <si>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</si>
  <si>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</si>
  <si>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</si>
  <si>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</si>
  <si>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</si>
  <si>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</si>
  <si>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</si>
  <si>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</si>
  <si>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</si>
  <si>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</si>
  <si>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</si>
  <si>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</si>
  <si>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</si>
  <si>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</si>
  <si>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</si>
  <si>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</si>
  <si>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</si>
  <si>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</si>
  <si>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</si>
  <si>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</si>
  <si>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</si>
  <si>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</si>
  <si>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</si>
  <si>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</si>
  <si>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</si>
  <si>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</si>
  <si>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</si>
  <si>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</si>
  <si>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</si>
  <si>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</si>
  <si>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</si>
  <si>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</si>
  <si>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</si>
  <si>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</si>
  <si>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</si>
  <si>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</si>
  <si>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</si>
  <si>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</si>
  <si>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</si>
  <si>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</si>
  <si>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</si>
  <si>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</si>
  <si>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</si>
  <si>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</si>
  <si>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</si>
  <si>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</si>
  <si>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</si>
  <si>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</si>
  <si>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</si>
  <si>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RERA CA</t>
  </si>
  <si>
    <t>23.08.2023</t>
  </si>
  <si>
    <t>IGR-13.01.23</t>
  </si>
  <si>
    <t>IGR-26.05.23</t>
  </si>
  <si>
    <t>IGR-24.08.23</t>
  </si>
  <si>
    <t>IGR-31.08.23</t>
  </si>
  <si>
    <t>IGR-08.09.23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</si>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</sst>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4A2B6B-D252-DF86-2965-8804F231E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18E964-C5AA-9913-0B6C-F798B3A46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F6E8F3-C8DD-183C-C8F3-F5BFE4157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63CA7C-E6AA-B299-CAD2-5A308DEFB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9DE60B-A9B6-537F-00CC-E0BBDB53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7B7F77-8F6A-196C-BEDD-B488A0F15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9050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40147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D1A81E-4AB4-31D6-C490-0E6C2F211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70547" cy="89452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573537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7EF25-4D95-2CDB-D4A3-9A9E888B5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94337" cy="88690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23F904-1D06-EFC9-6EAA-11FD56E3E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5" sqref="E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v>82350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8235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90585</v>
      </c>
      <c r="D5" s="62" t="s">
        <v>62</v>
      </c>
      <c r="E5" s="63">
        <f>C5/10.764</f>
        <v>8415.5518394648843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61185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61185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90585</v>
      </c>
      <c r="D9" s="62" t="s">
        <v>62</v>
      </c>
      <c r="E9" s="63">
        <f>C9/10.764</f>
        <v>8415.5518394648843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2023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18500</v>
      </c>
      <c r="D3" s="24" t="s">
        <v>75</v>
      </c>
      <c r="E3" s="6" t="s">
        <v>90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15800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15800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18500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348</v>
      </c>
      <c r="D18" s="26"/>
      <c r="F18" s="19"/>
    </row>
    <row r="19" spans="1:6" x14ac:dyDescent="0.25">
      <c r="A19" s="16" t="s">
        <v>73</v>
      </c>
      <c r="B19" s="6"/>
      <c r="C19" s="32">
        <f>C18*C16</f>
        <v>6438000</v>
      </c>
      <c r="D19" s="77">
        <v>382</v>
      </c>
      <c r="E19" s="69"/>
      <c r="F19" s="33"/>
    </row>
    <row r="20" spans="1:6" x14ac:dyDescent="0.25">
      <c r="A20" s="16" t="s">
        <v>24</v>
      </c>
      <c r="C20" s="34">
        <f>C19*90%</f>
        <v>5794200</v>
      </c>
      <c r="D20" s="32">
        <f>C19/D19</f>
        <v>16853.403141361257</v>
      </c>
      <c r="F20" s="19"/>
    </row>
    <row r="21" spans="1:6" x14ac:dyDescent="0.25">
      <c r="A21" s="16" t="s">
        <v>25</v>
      </c>
      <c r="C21" s="34">
        <f>C19*80%</f>
        <v>5150400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939600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C19*0.03/12</f>
        <v>16095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30" sqref="F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639.48923999999988</v>
      </c>
      <c r="C2" s="4">
        <f t="shared" ref="C2:C16" si="1">B2*1.2</f>
        <v>767.38708799999984</v>
      </c>
      <c r="D2" s="4">
        <f t="shared" ref="D2:D16" si="2">C2*1.2</f>
        <v>920.8645055999998</v>
      </c>
      <c r="E2" s="5">
        <f t="shared" ref="E2:E16" si="3">R2</f>
        <v>8000000</v>
      </c>
      <c r="F2" s="4">
        <f t="shared" ref="F2:F15" si="4">ROUND((E2/B2),0)</f>
        <v>12510</v>
      </c>
      <c r="G2" s="4">
        <f t="shared" ref="G2:G15" si="5">ROUND((E2/C2),0)</f>
        <v>10425</v>
      </c>
      <c r="H2" s="4">
        <f t="shared" ref="H2:H15" si="6">ROUND((E2/D2),0)</f>
        <v>8687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59.41*10.764</f>
        <v>639.48923999999988</v>
      </c>
      <c r="R2" s="2">
        <v>8000000</v>
      </c>
      <c r="S2" s="2" t="s">
        <v>85</v>
      </c>
    </row>
    <row r="3" spans="1:19" x14ac:dyDescent="0.25">
      <c r="A3" s="4">
        <v>2</v>
      </c>
      <c r="B3" s="4">
        <f t="shared" si="0"/>
        <v>443.15388000000002</v>
      </c>
      <c r="C3" s="4">
        <f t="shared" si="1"/>
        <v>531.78465600000004</v>
      </c>
      <c r="D3" s="4">
        <f t="shared" si="2"/>
        <v>638.1415872</v>
      </c>
      <c r="E3" s="5">
        <f t="shared" si="3"/>
        <v>4000000</v>
      </c>
      <c r="F3" s="4">
        <f t="shared" si="4"/>
        <v>9026</v>
      </c>
      <c r="G3" s="4">
        <f t="shared" si="5"/>
        <v>7522</v>
      </c>
      <c r="H3" s="4">
        <f t="shared" si="6"/>
        <v>6268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41.17*10.764</f>
        <v>443.15388000000002</v>
      </c>
      <c r="R3" s="2">
        <v>4000000</v>
      </c>
      <c r="S3" s="2" t="s">
        <v>86</v>
      </c>
    </row>
    <row r="4" spans="1:19" x14ac:dyDescent="0.25">
      <c r="A4" s="4">
        <v>3</v>
      </c>
      <c r="B4" s="4">
        <f t="shared" si="0"/>
        <v>635.50655999999992</v>
      </c>
      <c r="C4" s="4">
        <f t="shared" si="1"/>
        <v>762.60787199999993</v>
      </c>
      <c r="D4" s="4">
        <f t="shared" si="2"/>
        <v>915.12944639999989</v>
      </c>
      <c r="E4" s="5">
        <f t="shared" si="3"/>
        <v>11020000</v>
      </c>
      <c r="F4" s="4">
        <f t="shared" si="4"/>
        <v>17340</v>
      </c>
      <c r="G4" s="4">
        <f t="shared" si="5"/>
        <v>14450</v>
      </c>
      <c r="H4" s="4">
        <f t="shared" si="6"/>
        <v>12042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59.04*10.764</f>
        <v>635.50655999999992</v>
      </c>
      <c r="R4" s="2">
        <v>11020000</v>
      </c>
      <c r="S4" s="2" t="s">
        <v>87</v>
      </c>
    </row>
    <row r="5" spans="1:19" x14ac:dyDescent="0.25">
      <c r="A5" s="4">
        <v>4</v>
      </c>
      <c r="B5" s="4">
        <f t="shared" si="0"/>
        <v>635.50655999999992</v>
      </c>
      <c r="C5" s="4">
        <f t="shared" si="1"/>
        <v>762.60787199999993</v>
      </c>
      <c r="D5" s="4">
        <f t="shared" si="2"/>
        <v>915.12944639999989</v>
      </c>
      <c r="E5" s="5">
        <f t="shared" si="3"/>
        <v>10481000</v>
      </c>
      <c r="F5" s="4">
        <f t="shared" si="4"/>
        <v>16492</v>
      </c>
      <c r="G5" s="4">
        <f t="shared" si="5"/>
        <v>13744</v>
      </c>
      <c r="H5" s="4">
        <f t="shared" si="6"/>
        <v>11453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>59.04*10.764</f>
        <v>635.50655999999992</v>
      </c>
      <c r="R5" s="2">
        <v>10481000</v>
      </c>
      <c r="S5" s="2" t="s">
        <v>88</v>
      </c>
    </row>
    <row r="6" spans="1:19" x14ac:dyDescent="0.25">
      <c r="A6" s="4">
        <v>5</v>
      </c>
      <c r="B6" s="4">
        <f t="shared" si="0"/>
        <v>639.59687999999994</v>
      </c>
      <c r="C6" s="4">
        <f t="shared" si="1"/>
        <v>767.51625599999988</v>
      </c>
      <c r="D6" s="4">
        <f t="shared" si="2"/>
        <v>921.01950719999979</v>
      </c>
      <c r="E6" s="5">
        <f t="shared" si="3"/>
        <v>11352400</v>
      </c>
      <c r="F6" s="78">
        <f t="shared" si="4"/>
        <v>17749</v>
      </c>
      <c r="G6" s="78">
        <f t="shared" si="5"/>
        <v>14791</v>
      </c>
      <c r="H6" s="78">
        <f t="shared" si="6"/>
        <v>12326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>59.42*10.764</f>
        <v>639.59687999999994</v>
      </c>
      <c r="R6" s="79">
        <v>11352400</v>
      </c>
      <c r="S6" s="79" t="s">
        <v>89</v>
      </c>
    </row>
    <row r="7" spans="1:19" x14ac:dyDescent="0.25">
      <c r="A7" s="4">
        <v>6</v>
      </c>
      <c r="B7" s="4">
        <f t="shared" si="0"/>
        <v>409</v>
      </c>
      <c r="C7" s="4">
        <f t="shared" si="1"/>
        <v>490.79999999999995</v>
      </c>
      <c r="D7" s="4">
        <f t="shared" si="2"/>
        <v>588.95999999999992</v>
      </c>
      <c r="E7" s="5">
        <f t="shared" si="3"/>
        <v>8177000</v>
      </c>
      <c r="F7" s="78">
        <f t="shared" si="4"/>
        <v>19993</v>
      </c>
      <c r="G7" s="78">
        <f t="shared" si="5"/>
        <v>16661</v>
      </c>
      <c r="H7" s="78">
        <f t="shared" si="6"/>
        <v>13884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409</v>
      </c>
      <c r="R7" s="79">
        <v>8177000</v>
      </c>
      <c r="S7" s="2"/>
    </row>
    <row r="8" spans="1:19" x14ac:dyDescent="0.25">
      <c r="A8" s="4">
        <v>7</v>
      </c>
      <c r="B8" s="4">
        <f t="shared" si="0"/>
        <v>540</v>
      </c>
      <c r="C8" s="4">
        <f t="shared" si="1"/>
        <v>648</v>
      </c>
      <c r="D8" s="4">
        <f t="shared" si="2"/>
        <v>777.6</v>
      </c>
      <c r="E8" s="5">
        <f t="shared" si="3"/>
        <v>13000000</v>
      </c>
      <c r="F8" s="78">
        <f t="shared" si="4"/>
        <v>24074</v>
      </c>
      <c r="G8" s="78">
        <f t="shared" si="5"/>
        <v>20062</v>
      </c>
      <c r="H8" s="78">
        <f t="shared" si="6"/>
        <v>16718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540</v>
      </c>
      <c r="R8" s="79">
        <v>13000000</v>
      </c>
      <c r="S8" s="2"/>
    </row>
    <row r="9" spans="1:19" x14ac:dyDescent="0.25">
      <c r="A9" s="4">
        <v>8</v>
      </c>
      <c r="B9" s="4">
        <f t="shared" si="0"/>
        <v>409</v>
      </c>
      <c r="C9" s="4">
        <f t="shared" si="1"/>
        <v>490.79999999999995</v>
      </c>
      <c r="D9" s="4">
        <f t="shared" si="2"/>
        <v>588.95999999999992</v>
      </c>
      <c r="E9" s="5">
        <f t="shared" si="3"/>
        <v>8998000</v>
      </c>
      <c r="F9" s="78">
        <f t="shared" si="4"/>
        <v>22000</v>
      </c>
      <c r="G9" s="78">
        <f t="shared" si="5"/>
        <v>18333</v>
      </c>
      <c r="H9" s="78">
        <f t="shared" si="6"/>
        <v>15278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409</v>
      </c>
      <c r="R9" s="79">
        <v>8998000</v>
      </c>
      <c r="S9" s="2"/>
    </row>
    <row r="10" spans="1:19" x14ac:dyDescent="0.25">
      <c r="A10" s="4">
        <v>9</v>
      </c>
      <c r="B10" s="4">
        <f t="shared" si="0"/>
        <v>409</v>
      </c>
      <c r="C10" s="4">
        <f t="shared" si="1"/>
        <v>490.79999999999995</v>
      </c>
      <c r="D10" s="4">
        <f t="shared" si="2"/>
        <v>588.95999999999992</v>
      </c>
      <c r="E10" s="5">
        <f t="shared" si="3"/>
        <v>8177000</v>
      </c>
      <c r="F10" s="78">
        <f t="shared" si="4"/>
        <v>19993</v>
      </c>
      <c r="G10" s="78">
        <f t="shared" si="5"/>
        <v>16661</v>
      </c>
      <c r="H10" s="78">
        <f t="shared" si="6"/>
        <v>13884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409</v>
      </c>
      <c r="R10" s="79">
        <v>8177000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 t="shared" ref="Q11:Q15" si="11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74</v>
      </c>
      <c r="D28" s="71" t="s">
        <v>84</v>
      </c>
      <c r="F28" s="56" t="s">
        <v>83</v>
      </c>
      <c r="G28" s="56">
        <v>348</v>
      </c>
    </row>
    <row r="29" spans="1:19" s="10" customFormat="1" x14ac:dyDescent="0.25">
      <c r="C29" s="71" t="s">
        <v>1</v>
      </c>
      <c r="D29" s="71">
        <v>5580000</v>
      </c>
      <c r="F29" s="56" t="s">
        <v>71</v>
      </c>
      <c r="G29" s="56">
        <v>382</v>
      </c>
      <c r="H29" s="10">
        <f>G29/G28</f>
        <v>1.0977011494252873</v>
      </c>
    </row>
    <row r="30" spans="1:19" s="10" customFormat="1" x14ac:dyDescent="0.25">
      <c r="F30" s="56" t="s">
        <v>72</v>
      </c>
      <c r="G30" s="56">
        <v>18500</v>
      </c>
    </row>
    <row r="31" spans="1:19" s="10" customFormat="1" x14ac:dyDescent="0.25">
      <c r="C31" s="74"/>
      <c r="D31" s="74"/>
      <c r="F31" s="74" t="s">
        <v>73</v>
      </c>
      <c r="G31" s="74">
        <f>G28*G30</f>
        <v>6438000</v>
      </c>
      <c r="H31" s="10">
        <f>G31/D29</f>
        <v>1.1537634408602151</v>
      </c>
    </row>
    <row r="32" spans="1:19" s="10" customFormat="1" x14ac:dyDescent="0.25">
      <c r="C32" s="74"/>
      <c r="D32" s="74"/>
      <c r="F32" s="74" t="s">
        <v>24</v>
      </c>
      <c r="G32" s="74">
        <f>G31*90%</f>
        <v>5794200</v>
      </c>
    </row>
    <row r="33" spans="3:7" s="10" customFormat="1" x14ac:dyDescent="0.25">
      <c r="C33" s="74"/>
      <c r="D33" s="74"/>
      <c r="F33" s="74" t="s">
        <v>25</v>
      </c>
      <c r="G33" s="74">
        <f>G31*80%</f>
        <v>5150400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2023-09-15T11:35:34Z</dcterms:modified>
</cp:coreProperties>
</file>