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BO Sanpada_Sanjay Janardhan Jawale\"/>
    </mc:Choice>
  </mc:AlternateContent>
  <xr:revisionPtr revIDLastSave="0" documentId="13_ncr:1_{58285794-9977-4974-B008-83EE2B8B5A1A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5" i="23" l="1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C9" i="25" s="1"/>
  <c r="E9" i="25" s="1"/>
  <c r="E5" i="25"/>
  <c r="E17" i="25"/>
  <c r="C19" i="25"/>
  <c r="C21" i="25" s="1"/>
  <c r="E21" i="25" s="1"/>
  <c r="C5" i="4" l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<sst xmlns="http://schemas.openxmlformats.org/spreadsheetml/2006/main" count="128" uniqueCount="87">
  <si>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</si>
  <si>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</si>
  <si>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</si>
  <si>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</si>
  <si>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</si>
  <si>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</si>
  <si>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</si>
  <si>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</si>
  <si>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</si>
  <si>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</si>
  <si>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</si>
  <si>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</si>
  <si>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</si>
  <si>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</si>
  <si>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</si>
  <si>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</si>
  <si>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</si>
  <si>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</si>
  <si>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</si>
  <si>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</si>
  <si>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</si>
  <si>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</si>
  <si>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</si>
  <si>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</si>
  <si>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</si>
  <si>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</si>
  <si>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</si>
  <si>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</si>
  <si>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</si>
  <si>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</si>
  <si>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</si>
  <si>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</si>
  <si>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</si>
  <si>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</si>
  <si>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</si>
  <si>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</si>
  <si>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</si>
  <si>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</si>
  <si>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</si>
  <si>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</si>
  <si>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</si>
  <si>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</si>
  <si>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</si>
  <si>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</si>
  <si>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</si>
  <si>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</si>
  <si>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</si>
  <si>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</si>
  <si>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</si>
  <si>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</si>
  <si>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</si>
  <si>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</si>
  <si>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</si>
  <si>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</si>
  <si>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</si>
  <si>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</si>
  <si>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</si>
  <si>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</si>
  <si>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</si>
  <si>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</si>
  <si>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</si>
  <si>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</si>
  <si>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</si>
  <si>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</si>
  <si>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</si>
  <si>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</si>
  <si>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</si>
  <si>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</si>
  <si>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</si>
  <si>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</si>
  <si>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</si>
  <si>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</si>
  <si>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</si>
  <si>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</si>
  <si>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</si>
  <si>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</si>
  <si>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</si>
  <si>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</si>
  <si>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</si>
  <si>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</si>
  <si>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</si>
  <si>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</si>
  <si>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</si>
  <si>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</si>
  <si>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</si>
  <si>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06.09.2023</t>
  </si>
  <si>
    <t>OC - 2010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</si>
</sst>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383010</xdr:colOff>
      <xdr:row>47</xdr:row>
      <xdr:rowOff>86949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A8C02B-FB36-8CEB-F7C7-396BFE366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03810" cy="8773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421115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B926B4-4ABB-0493-0E68-59F2C0BA2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41915" cy="8764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602116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C0238B-33D8-9DBA-1F38-C6D3AEEB2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22916" cy="8907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430642</xdr:colOff>
      <xdr:row>48</xdr:row>
      <xdr:rowOff>163151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3E71A1-0F58-1B13-2A07-CC9DEEA77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51442" cy="8783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449439</xdr:colOff>
      <xdr:row>45</xdr:row>
      <xdr:rowOff>153618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56B268-4138-79D3-82AC-BA217E5FA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41439" cy="8726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O15" sqref="O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279351.86699999997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308751.86699999997</v>
      </c>
      <c r="D9" s="63" t="s">
        <v>62</v>
      </c>
      <c r="E9" s="64">
        <f>C9/10.764</f>
        <v>28683.748327759196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2010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13</v>
      </c>
      <c r="D13" s="70">
        <f>D12-C13</f>
        <v>87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Q27" sqref="Q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K28" sqref="K2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15000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12500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13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47</v>
      </c>
      <c r="D8" s="26">
        <v>2010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19.5</v>
      </c>
      <c r="D10" s="26"/>
      <c r="F10" s="19"/>
    </row>
    <row r="11" spans="1:6" x14ac:dyDescent="0.25">
      <c r="A11" s="16"/>
      <c r="B11" s="27"/>
      <c r="C11" s="28">
        <f>C10%</f>
        <v>0.19500000000000001</v>
      </c>
      <c r="D11" s="28"/>
      <c r="F11" s="19"/>
    </row>
    <row r="12" spans="1:6" x14ac:dyDescent="0.25">
      <c r="A12" s="16" t="s">
        <v>21</v>
      </c>
      <c r="B12" s="20"/>
      <c r="C12" s="21">
        <f>C6*C11</f>
        <v>487.5</v>
      </c>
      <c r="D12" s="24"/>
      <c r="F12" s="19"/>
    </row>
    <row r="13" spans="1:6" x14ac:dyDescent="0.25">
      <c r="A13" s="16" t="s">
        <v>22</v>
      </c>
      <c r="B13" s="20"/>
      <c r="C13" s="21">
        <f>C6-C12</f>
        <v>2012.5</v>
      </c>
      <c r="D13" s="24"/>
      <c r="F13" s="19"/>
    </row>
    <row r="14" spans="1:6" x14ac:dyDescent="0.25">
      <c r="A14" s="16" t="s">
        <v>15</v>
      </c>
      <c r="B14" s="20"/>
      <c r="C14" s="21">
        <f>C5</f>
        <v>12500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14512.5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936</v>
      </c>
      <c r="D18" s="26"/>
      <c r="F18" s="19"/>
    </row>
    <row r="19" spans="1:6" x14ac:dyDescent="0.25">
      <c r="A19" s="16" t="s">
        <v>74</v>
      </c>
      <c r="B19" s="6"/>
      <c r="C19" s="32">
        <f>C18*C16</f>
        <v>13583700</v>
      </c>
      <c r="D19" s="33"/>
      <c r="E19" s="70"/>
      <c r="F19" s="34"/>
    </row>
    <row r="20" spans="1:6" x14ac:dyDescent="0.25">
      <c r="A20" s="16" t="s">
        <v>24</v>
      </c>
      <c r="C20" s="35">
        <f>C19*90%</f>
        <v>12225330</v>
      </c>
      <c r="D20" s="32"/>
      <c r="F20" s="19"/>
    </row>
    <row r="21" spans="1:6" x14ac:dyDescent="0.25">
      <c r="A21" s="16" t="s">
        <v>25</v>
      </c>
      <c r="C21" s="35">
        <f>C19*80%</f>
        <v>10866960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2340000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C19*0.03/12</f>
        <v>33959.25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29" sqref="G2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750</v>
      </c>
      <c r="C2" s="4">
        <f t="shared" ref="C2:C16" si="1">B2*1.2</f>
        <v>900</v>
      </c>
      <c r="D2" s="4">
        <f t="shared" ref="D2:D16" si="2">C2*1.2</f>
        <v>1080</v>
      </c>
      <c r="E2" s="5">
        <f t="shared" ref="E2:E16" si="3">R2</f>
        <v>14200000</v>
      </c>
      <c r="F2" s="4">
        <f t="shared" ref="F2:F15" si="4">ROUND((E2/B2),0)</f>
        <v>18933</v>
      </c>
      <c r="G2" s="4">
        <f t="shared" ref="G2:G15" si="5">ROUND((E2/C2),0)</f>
        <v>15778</v>
      </c>
      <c r="H2" s="4">
        <f t="shared" ref="H2:H15" si="6">ROUND((E2/D2),0)</f>
        <v>13148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750</v>
      </c>
      <c r="R2" s="2">
        <v>14200000</v>
      </c>
      <c r="S2" s="2"/>
    </row>
    <row r="3" spans="1:19" x14ac:dyDescent="0.25">
      <c r="A3" s="4">
        <v>2</v>
      </c>
      <c r="B3" s="4">
        <f t="shared" si="0"/>
        <v>700</v>
      </c>
      <c r="C3" s="4">
        <f t="shared" si="1"/>
        <v>840</v>
      </c>
      <c r="D3" s="4">
        <f t="shared" si="2"/>
        <v>1008</v>
      </c>
      <c r="E3" s="5">
        <f t="shared" si="3"/>
        <v>14500000</v>
      </c>
      <c r="F3" s="4">
        <f t="shared" si="4"/>
        <v>20714</v>
      </c>
      <c r="G3" s="4">
        <f t="shared" si="5"/>
        <v>17262</v>
      </c>
      <c r="H3" s="4">
        <f t="shared" si="6"/>
        <v>14385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700</v>
      </c>
      <c r="R3" s="2">
        <v>14500000</v>
      </c>
      <c r="S3" s="2"/>
    </row>
    <row r="4" spans="1:19" x14ac:dyDescent="0.25">
      <c r="A4" s="4">
        <v>3</v>
      </c>
      <c r="B4" s="4">
        <f t="shared" si="0"/>
        <v>750</v>
      </c>
      <c r="C4" s="4">
        <f t="shared" si="1"/>
        <v>900</v>
      </c>
      <c r="D4" s="4">
        <f t="shared" si="2"/>
        <v>1080</v>
      </c>
      <c r="E4" s="5">
        <f t="shared" si="3"/>
        <v>12500000</v>
      </c>
      <c r="F4" s="4">
        <f t="shared" si="4"/>
        <v>16667</v>
      </c>
      <c r="G4" s="4">
        <f t="shared" si="5"/>
        <v>13889</v>
      </c>
      <c r="H4" s="4">
        <f t="shared" si="6"/>
        <v>11574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750</v>
      </c>
      <c r="R4" s="2">
        <v>12500000</v>
      </c>
      <c r="S4" s="2"/>
    </row>
    <row r="5" spans="1:19" x14ac:dyDescent="0.25">
      <c r="A5" s="4">
        <v>4</v>
      </c>
      <c r="B5" s="4">
        <f t="shared" si="0"/>
        <v>810</v>
      </c>
      <c r="C5" s="4">
        <f t="shared" si="1"/>
        <v>972</v>
      </c>
      <c r="D5" s="4">
        <f t="shared" si="2"/>
        <v>1166.3999999999999</v>
      </c>
      <c r="E5" s="5">
        <f t="shared" si="3"/>
        <v>14900000</v>
      </c>
      <c r="F5" s="4">
        <f t="shared" si="4"/>
        <v>18395</v>
      </c>
      <c r="G5" s="4">
        <f t="shared" si="5"/>
        <v>15329</v>
      </c>
      <c r="H5" s="4">
        <f t="shared" si="6"/>
        <v>12774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810</v>
      </c>
      <c r="R5" s="2">
        <v>14900000</v>
      </c>
      <c r="S5" s="2"/>
    </row>
    <row r="6" spans="1:19" x14ac:dyDescent="0.25">
      <c r="A6" s="4">
        <v>5</v>
      </c>
      <c r="B6" s="4">
        <f t="shared" si="0"/>
        <v>603</v>
      </c>
      <c r="C6" s="4">
        <f t="shared" si="1"/>
        <v>723.6</v>
      </c>
      <c r="D6" s="4">
        <f t="shared" si="2"/>
        <v>868.32</v>
      </c>
      <c r="E6" s="5">
        <f t="shared" si="3"/>
        <v>15000000</v>
      </c>
      <c r="F6" s="4">
        <f t="shared" si="4"/>
        <v>24876</v>
      </c>
      <c r="G6" s="4">
        <f t="shared" si="5"/>
        <v>20730</v>
      </c>
      <c r="H6" s="4">
        <f t="shared" si="6"/>
        <v>17275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603</v>
      </c>
      <c r="R6" s="2">
        <v>15000000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7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86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 t="s">
        <v>85</v>
      </c>
      <c r="F28" s="57" t="s">
        <v>71</v>
      </c>
      <c r="G28" s="57">
        <v>773</v>
      </c>
    </row>
    <row r="29" spans="1:19" s="10" customFormat="1" x14ac:dyDescent="0.25">
      <c r="C29" s="72" t="s">
        <v>1</v>
      </c>
      <c r="D29" s="72">
        <v>9000000</v>
      </c>
      <c r="F29" s="57" t="s">
        <v>72</v>
      </c>
      <c r="G29" s="57">
        <v>936</v>
      </c>
      <c r="H29" s="10">
        <f>G29/G28</f>
        <v>1.2108667529107373</v>
      </c>
    </row>
    <row r="30" spans="1:19" s="10" customFormat="1" x14ac:dyDescent="0.25">
      <c r="F30" s="57" t="s">
        <v>73</v>
      </c>
      <c r="G30" s="57">
        <v>14000</v>
      </c>
    </row>
    <row r="31" spans="1:19" s="10" customFormat="1" x14ac:dyDescent="0.25">
      <c r="C31" s="75"/>
      <c r="D31" s="75"/>
      <c r="F31" s="75" t="s">
        <v>74</v>
      </c>
      <c r="G31" s="75">
        <f>G29*G30</f>
        <v>13104000</v>
      </c>
      <c r="H31" s="10">
        <f>G31/D29</f>
        <v>1.456</v>
      </c>
    </row>
    <row r="32" spans="1:19" s="10" customFormat="1" x14ac:dyDescent="0.25">
      <c r="C32" s="75"/>
      <c r="D32" s="75"/>
      <c r="F32" s="75" t="s">
        <v>24</v>
      </c>
      <c r="G32" s="75">
        <f>G31*90%</f>
        <v>11793600</v>
      </c>
    </row>
    <row r="33" spans="3:7" s="10" customFormat="1" x14ac:dyDescent="0.25">
      <c r="C33" s="75"/>
      <c r="D33" s="75"/>
      <c r="F33" s="75" t="s">
        <v>25</v>
      </c>
      <c r="G33" s="75">
        <f>G31*80%</f>
        <v>10483200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2023-09-15T10:02:56Z</dcterms:modified>
</cp:coreProperties>
</file>