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elapur_Babasheb Maruti Dake\"/>
    </mc:Choice>
  </mc:AlternateContent>
  <xr:revisionPtr revIDLastSave="0" documentId="13_ncr:1_{2E6EA0A3-3FC8-4FB0-821A-3D614622FF79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Q5" i="4"/>
  <c r="P2" i="4"/>
  <c r="Q2" i="4" s="1"/>
  <c r="B2" i="4" s="1"/>
  <c r="C2" i="4" s="1"/>
  <c r="P3" i="4"/>
  <c r="B3" i="4" s="1"/>
  <c r="C3" i="4" s="1"/>
  <c r="D3" i="4" s="1"/>
  <c r="P4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<sst xmlns="http://schemas.openxmlformats.org/spreadsheetml/2006/main" count="128" uniqueCount="87">
  <si>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</si>
  <si>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</si>
  <si>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</si>
  <si>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</si>
  <si>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</si>
  <si>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</si>
  <si>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</si>
  <si>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</si>
  <si>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</si>
  <si>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</si>
  <si>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</si>
  <si>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</si>
  <si>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</si>
  <si>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</si>
  <si>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</si>
  <si>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</si>
  <si>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</si>
  <si>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</si>
  <si>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</si>
  <si>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</si>
  <si>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</si>
  <si>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</si>
  <si>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</si>
  <si>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</si>
  <si>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</si>
  <si>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</si>
  <si>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</si>
  <si>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</si>
  <si>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</si>
  <si>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</si>
  <si>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</si>
  <si>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</si>
  <si>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</si>
  <si>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</si>
  <si>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</si>
  <si>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</si>
  <si>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</si>
  <si>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</si>
  <si>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</si>
  <si>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</si>
  <si>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</si>
  <si>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</si>
  <si>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</si>
  <si>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</si>
  <si>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</si>
  <si>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</si>
  <si>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</si>
  <si>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</si>
  <si>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</si>
  <si>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</si>
  <si>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</si>
  <si>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</si>
  <si>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</si>
  <si>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</si>
  <si>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</si>
  <si>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</si>
  <si>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</si>
  <si>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</si>
  <si>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</si>
  <si>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</si>
  <si>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</si>
  <si>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</si>
  <si>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</si>
  <si>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</si>
  <si>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</si>
  <si>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</si>
  <si>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</si>
  <si>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</si>
  <si>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</si>
  <si>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</si>
  <si>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</si>
  <si>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</si>
  <si>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</si>
  <si>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</si>
  <si>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</si>
  <si>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</si>
  <si>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</si>
  <si>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</si>
  <si>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</si>
  <si>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</si>
  <si>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</si>
  <si>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</si>
  <si>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</si>
  <si>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</si>
  <si>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</si>
  <si>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07.07.2016</t>
  </si>
  <si>
    <t>YOC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</si>
</sst>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48</xdr:row>
      <xdr:rowOff>1239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FB4C2-38EF-97A2-AAB0-40F0867FD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F07BE5-C025-B470-FD45-95E8716C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C4C06-15F5-292A-FD24-3C65ABB0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268949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1299D7-8162-7124-4AFF-AE14F580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18549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0AA46-F037-408F-0B43-210F2A0D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7418F-5005-98B7-CE65-7C89B402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81500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C3*5%</f>
        <v>4075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85575</v>
      </c>
      <c r="D5" s="63" t="s">
        <v>62</v>
      </c>
      <c r="E5" s="64">
        <f>C5/10.764</f>
        <v>7950.1114827201791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24600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60975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53048.25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77648.25</v>
      </c>
      <c r="D9" s="63" t="s">
        <v>62</v>
      </c>
      <c r="E9" s="64">
        <f>C9/10.764</f>
        <v>7213.6984392419181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13</v>
      </c>
      <c r="D13" s="70">
        <f>D12-C13</f>
        <v>87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9" sqref="E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487.5</v>
      </c>
      <c r="D12" s="24"/>
      <c r="F12" s="19"/>
    </row>
    <row r="13" spans="1:6" x14ac:dyDescent="0.25">
      <c r="A13" s="16" t="s">
        <v>22</v>
      </c>
      <c r="B13" s="20"/>
      <c r="C13" s="21">
        <f>C6-C12</f>
        <v>2012.5</v>
      </c>
      <c r="D13" s="24"/>
      <c r="F13" s="19"/>
    </row>
    <row r="14" spans="1:6" x14ac:dyDescent="0.25">
      <c r="A14" s="16" t="s">
        <v>15</v>
      </c>
      <c r="B14" s="20"/>
      <c r="C14" s="21">
        <f>C5</f>
        <v>9500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11512.5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609</v>
      </c>
      <c r="D18" s="26"/>
      <c r="F18" s="19"/>
    </row>
    <row r="19" spans="1:6" x14ac:dyDescent="0.25">
      <c r="A19" s="16" t="s">
        <v>74</v>
      </c>
      <c r="B19" s="6"/>
      <c r="C19" s="32">
        <f>C18*C16</f>
        <v>7011112.5</v>
      </c>
      <c r="D19" s="33"/>
      <c r="E19" s="70"/>
      <c r="F19" s="34"/>
    </row>
    <row r="20" spans="1:6" x14ac:dyDescent="0.25">
      <c r="A20" s="16" t="s">
        <v>24</v>
      </c>
      <c r="C20" s="35">
        <f>C19*90%</f>
        <v>6310001.25</v>
      </c>
      <c r="D20" s="32"/>
      <c r="F20" s="19"/>
    </row>
    <row r="21" spans="1:6" x14ac:dyDescent="0.25">
      <c r="A21" s="16" t="s">
        <v>25</v>
      </c>
      <c r="C21" s="35">
        <f>C19*80%</f>
        <v>5608890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1522500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14606.484375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N31" sqref="N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506.94444444444451</v>
      </c>
      <c r="C2" s="4">
        <f t="shared" ref="C2:C16" si="1">B2*1.2</f>
        <v>608.33333333333337</v>
      </c>
      <c r="D2" s="4">
        <f t="shared" ref="D2:D16" si="2">C2*1.2</f>
        <v>730</v>
      </c>
      <c r="E2" s="5">
        <f t="shared" ref="E2:E16" si="3">R2</f>
        <v>7500000</v>
      </c>
      <c r="F2" s="4">
        <f t="shared" ref="F2:F15" si="4">ROUND((E2/B2),0)</f>
        <v>14795</v>
      </c>
      <c r="G2" s="4">
        <f t="shared" ref="G2:G15" si="5">ROUND((E2/C2),0)</f>
        <v>12329</v>
      </c>
      <c r="H2" s="4">
        <f t="shared" ref="H2:H15" si="6">ROUND((E2/D2),0)</f>
        <v>10274</v>
      </c>
      <c r="I2" s="4">
        <f t="shared" ref="I2:I15" si="7">T2</f>
        <v>0</v>
      </c>
      <c r="J2" s="4">
        <f t="shared" ref="J2:J15" si="8">U2</f>
        <v>0</v>
      </c>
      <c r="O2">
        <v>730</v>
      </c>
      <c r="P2">
        <f t="shared" ref="P2:P10" si="9">O2/1.2</f>
        <v>608.33333333333337</v>
      </c>
      <c r="Q2">
        <f t="shared" ref="Q2:Q10" si="10">P2/1.2</f>
        <v>506.94444444444451</v>
      </c>
      <c r="R2" s="2">
        <v>7500000</v>
      </c>
      <c r="S2" s="2"/>
    </row>
    <row r="3" spans="1:19" x14ac:dyDescent="0.25">
      <c r="A3" s="4">
        <v>2</v>
      </c>
      <c r="B3" s="4">
        <f t="shared" si="0"/>
        <v>403</v>
      </c>
      <c r="C3" s="4">
        <f t="shared" si="1"/>
        <v>483.59999999999997</v>
      </c>
      <c r="D3" s="4">
        <f t="shared" si="2"/>
        <v>580.31999999999994</v>
      </c>
      <c r="E3" s="5">
        <f t="shared" si="3"/>
        <v>5000000</v>
      </c>
      <c r="F3" s="4">
        <f t="shared" si="4"/>
        <v>12407</v>
      </c>
      <c r="G3" s="4">
        <f t="shared" si="5"/>
        <v>10339</v>
      </c>
      <c r="H3" s="4">
        <f t="shared" si="6"/>
        <v>8616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403</v>
      </c>
      <c r="R3" s="2">
        <v>5000000</v>
      </c>
      <c r="S3" s="2"/>
    </row>
    <row r="4" spans="1:19" x14ac:dyDescent="0.25">
      <c r="A4" s="4">
        <v>3</v>
      </c>
      <c r="B4" s="4">
        <f t="shared" si="0"/>
        <v>609</v>
      </c>
      <c r="C4" s="4">
        <f t="shared" si="1"/>
        <v>730.8</v>
      </c>
      <c r="D4" s="4">
        <f t="shared" si="2"/>
        <v>876.95999999999992</v>
      </c>
      <c r="E4" s="5">
        <f t="shared" si="3"/>
        <v>8700000</v>
      </c>
      <c r="F4" s="4">
        <f t="shared" si="4"/>
        <v>14286</v>
      </c>
      <c r="G4" s="4">
        <f t="shared" si="5"/>
        <v>11905</v>
      </c>
      <c r="H4" s="4">
        <f t="shared" si="6"/>
        <v>9921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609</v>
      </c>
      <c r="R4" s="2">
        <v>8700000</v>
      </c>
      <c r="S4" s="2"/>
    </row>
    <row r="5" spans="1:19" x14ac:dyDescent="0.25">
      <c r="A5" s="4">
        <v>4</v>
      </c>
      <c r="B5" s="4">
        <f t="shared" si="0"/>
        <v>466.66666666666669</v>
      </c>
      <c r="C5" s="4">
        <f t="shared" si="1"/>
        <v>560</v>
      </c>
      <c r="D5" s="4">
        <f t="shared" si="2"/>
        <v>672</v>
      </c>
      <c r="E5" s="5">
        <f t="shared" si="3"/>
        <v>7500000</v>
      </c>
      <c r="F5" s="4">
        <f t="shared" si="4"/>
        <v>16071</v>
      </c>
      <c r="G5" s="4">
        <f t="shared" si="5"/>
        <v>13393</v>
      </c>
      <c r="H5" s="4">
        <f t="shared" si="6"/>
        <v>11161</v>
      </c>
      <c r="I5" s="4">
        <f t="shared" si="7"/>
        <v>0</v>
      </c>
      <c r="J5" s="4">
        <f t="shared" si="8"/>
        <v>0</v>
      </c>
      <c r="O5">
        <v>0</v>
      </c>
      <c r="P5">
        <v>560</v>
      </c>
      <c r="Q5">
        <f t="shared" ref="Q5" si="11">P5/1.2</f>
        <v>466.66666666666669</v>
      </c>
      <c r="R5" s="2">
        <v>7500000</v>
      </c>
      <c r="S5" s="2"/>
    </row>
    <row r="6" spans="1:19" x14ac:dyDescent="0.25">
      <c r="A6" s="4">
        <v>5</v>
      </c>
      <c r="B6" s="4">
        <f t="shared" si="0"/>
        <v>466.66666666666669</v>
      </c>
      <c r="C6" s="4">
        <f t="shared" si="1"/>
        <v>560</v>
      </c>
      <c r="D6" s="4">
        <f t="shared" si="2"/>
        <v>672</v>
      </c>
      <c r="E6" s="5">
        <f t="shared" si="3"/>
        <v>7200000</v>
      </c>
      <c r="F6" s="4">
        <f t="shared" si="4"/>
        <v>15429</v>
      </c>
      <c r="G6" s="4">
        <f t="shared" si="5"/>
        <v>12857</v>
      </c>
      <c r="H6" s="4">
        <f t="shared" si="6"/>
        <v>10714</v>
      </c>
      <c r="I6" s="4">
        <f t="shared" si="7"/>
        <v>0</v>
      </c>
      <c r="J6" s="4">
        <f t="shared" si="8"/>
        <v>0</v>
      </c>
      <c r="O6">
        <v>0</v>
      </c>
      <c r="P6">
        <v>560</v>
      </c>
      <c r="Q6">
        <f t="shared" si="10"/>
        <v>466.66666666666669</v>
      </c>
      <c r="R6" s="2">
        <v>7200000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479</v>
      </c>
    </row>
    <row r="29" spans="1:19" s="10" customFormat="1" x14ac:dyDescent="0.25">
      <c r="C29" s="72" t="s">
        <v>1</v>
      </c>
      <c r="D29" s="72">
        <v>4400000</v>
      </c>
      <c r="F29" s="57" t="s">
        <v>72</v>
      </c>
      <c r="G29" s="57">
        <v>609</v>
      </c>
      <c r="H29" s="10">
        <f>G29/G28</f>
        <v>1.2713987473903967</v>
      </c>
    </row>
    <row r="30" spans="1:19" s="10" customFormat="1" x14ac:dyDescent="0.25">
      <c r="F30" s="57" t="s">
        <v>73</v>
      </c>
      <c r="G30" s="57">
        <v>11000</v>
      </c>
    </row>
    <row r="31" spans="1:19" s="10" customFormat="1" x14ac:dyDescent="0.25">
      <c r="C31" s="75"/>
      <c r="D31" s="75"/>
      <c r="F31" s="75" t="s">
        <v>74</v>
      </c>
      <c r="G31" s="75">
        <f>G29*G30</f>
        <v>6699000</v>
      </c>
      <c r="H31" s="10">
        <f>G31/D29</f>
        <v>1.5225</v>
      </c>
    </row>
    <row r="32" spans="1:19" s="10" customFormat="1" x14ac:dyDescent="0.25">
      <c r="C32" s="75"/>
      <c r="D32" s="75"/>
      <c r="F32" s="75" t="s">
        <v>24</v>
      </c>
      <c r="G32" s="75">
        <f>G31*90%</f>
        <v>6029100</v>
      </c>
    </row>
    <row r="33" spans="3:7" s="10" customFormat="1" x14ac:dyDescent="0.25">
      <c r="C33" s="75"/>
      <c r="D33" s="75"/>
      <c r="F33" s="75" t="s">
        <v>25</v>
      </c>
      <c r="G33" s="75">
        <f>G31*80%</f>
        <v>5359200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2023-09-15T07:46:41Z</dcterms:modified>
</cp:coreProperties>
</file>