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CB_Ghodbandar Road_Suryakant Karmakar\"/>
    </mc:Choice>
  </mc:AlternateContent>
  <xr:revisionPtr revIDLastSave="0" documentId="13_ncr:1_{E2ACDDFE-AA3C-46BD-9169-68C25A5A0076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4" l="1"/>
  <c r="N17" i="24"/>
  <c r="N23" i="24"/>
  <c r="N22" i="24"/>
  <c r="N21" i="24"/>
  <c r="N20" i="24"/>
  <c r="N19" i="24"/>
  <c r="N16" i="24"/>
  <c r="N15" i="24"/>
  <c r="N14" i="24"/>
  <c r="N13" i="24"/>
  <c r="N12" i="24"/>
  <c r="G33" i="4"/>
  <c r="C5" i="25"/>
  <c r="C4" i="25"/>
  <c r="C3" i="25"/>
  <c r="Q2" i="4"/>
  <c r="B2" i="4" s="1"/>
  <c r="C2" i="4" s="1"/>
  <c r="P3" i="4"/>
  <c r="B3" i="4" s="1"/>
  <c r="C3" i="4" s="1"/>
  <c r="D3" i="4" s="1"/>
  <c r="Q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B15" i="4"/>
  <c r="C15" i="4" s="1"/>
  <c r="D15" i="4" s="1"/>
  <c r="P15" i="4"/>
  <c r="J15" i="4"/>
  <c r="I15" i="4"/>
  <c r="P14" i="4"/>
  <c r="B14" i="4" s="1"/>
  <c r="C14" i="4" s="1"/>
  <c r="J14" i="4"/>
  <c r="I14" i="4"/>
  <c r="Q13" i="4"/>
  <c r="B13" i="4" s="1"/>
  <c r="C13" i="4" s="1"/>
  <c r="D13" i="4" s="1"/>
  <c r="J13" i="4"/>
  <c r="I13" i="4"/>
  <c r="Q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Q16" i="4"/>
  <c r="B16" i="4" s="1"/>
  <c r="C16" i="4" s="1"/>
  <c r="D16" i="4" s="1"/>
  <c r="J16" i="4"/>
  <c r="I16" i="4"/>
  <c r="E16" i="4"/>
  <c r="E15" i="4"/>
  <c r="E14" i="4"/>
  <c r="F14" i="4" s="1"/>
  <c r="E13" i="4"/>
  <c r="E12" i="4"/>
  <c r="E11" i="4"/>
  <c r="E10" i="4"/>
  <c r="E9" i="4"/>
  <c r="E8" i="4"/>
  <c r="E7" i="4"/>
  <c r="E6" i="4"/>
  <c r="E5" i="4"/>
  <c r="E4" i="4"/>
  <c r="E3" i="4"/>
  <c r="E2" i="4"/>
  <c r="C20" i="25"/>
  <c r="C16" i="25"/>
  <c r="C17" i="25" s="1"/>
  <c r="G15" i="4" l="1"/>
  <c r="H12" i="4"/>
  <c r="G11" i="4"/>
  <c r="H4" i="4"/>
  <c r="H29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<sst xmlns="http://schemas.openxmlformats.org/spreadsheetml/2006/main" count="139" uniqueCount="97">
  <si>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</si>
  <si>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</si>
  <si>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</si>
  <si>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</si>
  <si>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</si>
  <si>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</si>
  <si>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</si>
  <si>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</si>
  <si>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</si>
  <si>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</si>
  <si>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</si>
  <si>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</si>
  <si>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</si>
  <si>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</si>
  <si>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</si>
  <si>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</si>
  <si>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</si>
  <si>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</si>
  <si>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</si>
  <si>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</si>
  <si>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</si>
  <si>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</si>
  <si>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</si>
  <si>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</si>
  <si>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</si>
  <si>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</si>
  <si>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</si>
  <si>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</si>
  <si>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</si>
  <si>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</si>
  <si>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</si>
  <si>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</si>
  <si>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</si>
  <si>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</si>
  <si>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</si>
  <si>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</si>
  <si>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</si>
  <si>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</si>
  <si>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</si>
  <si>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</si>
  <si>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</si>
  <si>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</si>
  <si>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</si>
  <si>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</si>
  <si>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</si>
  <si>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</si>
  <si>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</si>
  <si>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</si>
  <si>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</si>
  <si>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</si>
  <si>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</si>
  <si>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</si>
  <si>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</si>
  <si>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</si>
  <si>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</si>
  <si>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</si>
  <si>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</si>
  <si>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</si>
  <si>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</si>
  <si>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</si>
  <si>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</si>
  <si>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</si>
  <si>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</si>
  <si>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</si>
  <si>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</si>
  <si>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</si>
  <si>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</si>
  <si>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</si>
  <si>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</si>
  <si>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</si>
  <si>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</si>
  <si>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</si>
  <si>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</si>
  <si>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</si>
  <si>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</si>
  <si>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</si>
  <si>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</si>
  <si>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</si>
  <si>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</si>
  <si>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</si>
  <si>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</si>
  <si>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</si>
  <si>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</si>
  <si>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</si>
  <si>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</si>
  <si>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</si>
  <si>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23.02.2004</t>
  </si>
  <si>
    <t>OC-1995</t>
  </si>
  <si>
    <t>IGR-03.02.23</t>
  </si>
  <si>
    <t>IGR-20.01.23</t>
  </si>
  <si>
    <t>IGR-17.02.23</t>
  </si>
  <si>
    <t>IGR-05.04.23</t>
  </si>
  <si>
    <t>IGR-28.07.23</t>
  </si>
  <si>
    <t>IGR-21.08.23</t>
  </si>
  <si>
    <t>IGR-22.08.23</t>
  </si>
  <si>
    <t>IGR-11.01.23</t>
  </si>
  <si>
    <t>IGR-19.07.23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</si>
</sst>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80BCAA-ED01-CE93-2866-281674305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3972A3-3C29-C99A-24E4-AA52387103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6F4FA1-6BB4-361F-4592-803A2A210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7CAD50-A03F-F7E9-A547-5E19E5BD5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88123B-BAD9-B24E-5426-923F15EC4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8977E2-25C5-0ED3-BAB7-0B038C15C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F3D24C-8C84-DB79-CD7D-A245861CE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744B828-24A4-AA97-D989-13A13F7216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88C60A-9145-1E3F-AB43-DF4A23A24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068E50-3CE3-4966-FD54-A4591E06F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135581</xdr:colOff>
      <xdr:row>47</xdr:row>
      <xdr:rowOff>67934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A6A92A-B0FA-420F-BFA2-0054AFF38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85181" cy="902143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392792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48428C-1707-06B1-3772-8C92765247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42392" cy="899285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392792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749BF9-111A-68A2-F7F5-9CE0751484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42392" cy="896427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135411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4FC596-7D8C-1AF2-7E1C-F3EC81C68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65811" cy="887853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221063</xdr:colOff>
      <xdr:row>46</xdr:row>
      <xdr:rowOff>67907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0D6D5F-E3AE-063C-4A7A-0495F0F75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41863" cy="8830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231187.75199999998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260587.75199999998</v>
      </c>
      <c r="D9" s="63" t="s">
        <v>62</v>
      </c>
      <c r="E9" s="64">
        <f>C9/10.764</f>
        <v>24209.19286510591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1995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28</v>
      </c>
      <c r="D13" s="70">
        <f>D12-C13</f>
        <v>72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topLeftCell="E1" workbookViewId="0">
      <selection activeCell="L19" sqref="L19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>
        <v>17.329999999999998</v>
      </c>
      <c r="M5" s="46">
        <v>9.83</v>
      </c>
      <c r="N5" s="46">
        <f t="shared" ref="N5:N23" si="6">L5*M5</f>
        <v>170.35389999999998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>
        <v>13.42</v>
      </c>
      <c r="M6" s="46">
        <v>8.1199999999999992</v>
      </c>
      <c r="N6" s="46">
        <f t="shared" si="6"/>
        <v>108.97039999999998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>
        <v>4.4000000000000004</v>
      </c>
      <c r="M7" s="46">
        <v>7.97</v>
      </c>
      <c r="N7" s="46">
        <f t="shared" si="6"/>
        <v>35.068000000000005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>
        <v>4.97</v>
      </c>
      <c r="M8" s="46">
        <v>6.41</v>
      </c>
      <c r="N8" s="46">
        <f t="shared" si="6"/>
        <v>31.857699999999998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>
        <v>3.02</v>
      </c>
      <c r="M9" s="46">
        <v>6.84</v>
      </c>
      <c r="N9" s="46">
        <f t="shared" si="6"/>
        <v>20.6568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>
        <v>10.31</v>
      </c>
      <c r="M10" s="46">
        <v>12.21</v>
      </c>
      <c r="N10" s="46">
        <f t="shared" si="6"/>
        <v>125.88510000000001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>
        <v>9.86</v>
      </c>
      <c r="M11" s="46">
        <v>11.92</v>
      </c>
      <c r="N11" s="46">
        <f t="shared" si="6"/>
        <v>117.5312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>
        <v>3.5</v>
      </c>
      <c r="M12" s="46">
        <v>3.5</v>
      </c>
      <c r="N12" s="46">
        <f t="shared" si="6"/>
        <v>12.25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>
        <v>4.4000000000000004</v>
      </c>
      <c r="M13" s="46">
        <v>1.87</v>
      </c>
      <c r="N13" s="46">
        <f t="shared" si="6"/>
        <v>8.2280000000000015</v>
      </c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>
        <v>8.57</v>
      </c>
      <c r="M14" s="46">
        <v>2.78</v>
      </c>
      <c r="N14" s="46">
        <f t="shared" si="6"/>
        <v>23.8246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>
        <v>5.27</v>
      </c>
      <c r="M15" s="46">
        <v>4.82</v>
      </c>
      <c r="N15" s="46">
        <f t="shared" si="6"/>
        <v>25.401399999999999</v>
      </c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>
        <v>1.92</v>
      </c>
      <c r="M16" s="46">
        <v>3.9</v>
      </c>
      <c r="N16" s="46">
        <f t="shared" si="6"/>
        <v>7.4879999999999995</v>
      </c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6">
        <f>SUM(N5:N16)</f>
        <v>687.51509999999985</v>
      </c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6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6">
        <f t="shared" si="6"/>
        <v>0</v>
      </c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6">
        <f t="shared" si="6"/>
        <v>0</v>
      </c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46">
        <f t="shared" si="6"/>
        <v>0</v>
      </c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6">
        <f t="shared" si="6"/>
        <v>0</v>
      </c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6">
        <f t="shared" si="6"/>
        <v>0</v>
      </c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D16" sqref="D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14500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12000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28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32</v>
      </c>
      <c r="D8" s="26">
        <v>1995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42</v>
      </c>
      <c r="D10" s="26"/>
      <c r="F10" s="19"/>
    </row>
    <row r="11" spans="1:6" x14ac:dyDescent="0.25">
      <c r="A11" s="16"/>
      <c r="B11" s="27"/>
      <c r="C11" s="28">
        <f>C10%</f>
        <v>0.42</v>
      </c>
      <c r="D11" s="28"/>
      <c r="F11" s="19"/>
    </row>
    <row r="12" spans="1:6" x14ac:dyDescent="0.25">
      <c r="A12" s="16" t="s">
        <v>21</v>
      </c>
      <c r="B12" s="20"/>
      <c r="C12" s="21">
        <f>C6*C11</f>
        <v>1050</v>
      </c>
      <c r="D12" s="24"/>
      <c r="F12" s="19"/>
    </row>
    <row r="13" spans="1:6" x14ac:dyDescent="0.25">
      <c r="A13" s="16" t="s">
        <v>22</v>
      </c>
      <c r="B13" s="20"/>
      <c r="C13" s="21">
        <f>C6-C12</f>
        <v>1450</v>
      </c>
      <c r="D13" s="24"/>
      <c r="F13" s="19"/>
    </row>
    <row r="14" spans="1:6" x14ac:dyDescent="0.25">
      <c r="A14" s="16" t="s">
        <v>15</v>
      </c>
      <c r="B14" s="20"/>
      <c r="C14" s="21">
        <f>C5</f>
        <v>12000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13450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872</v>
      </c>
      <c r="D18" s="26"/>
      <c r="F18" s="19"/>
    </row>
    <row r="19" spans="1:6" x14ac:dyDescent="0.25">
      <c r="A19" s="16" t="s">
        <v>74</v>
      </c>
      <c r="B19" s="6"/>
      <c r="C19" s="32">
        <f>C18*C16</f>
        <v>11728400</v>
      </c>
      <c r="D19" s="33"/>
      <c r="E19" s="70"/>
      <c r="F19" s="34"/>
    </row>
    <row r="20" spans="1:6" x14ac:dyDescent="0.25">
      <c r="A20" s="16" t="s">
        <v>24</v>
      </c>
      <c r="C20" s="35">
        <f>C19*90%</f>
        <v>10555560</v>
      </c>
      <c r="D20" s="32"/>
      <c r="F20" s="19"/>
    </row>
    <row r="21" spans="1:6" x14ac:dyDescent="0.25">
      <c r="A21" s="16" t="s">
        <v>25</v>
      </c>
      <c r="C21" s="35">
        <f>C19*80%</f>
        <v>9382720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2180000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24434.166666666668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21" sqref="S21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829.16666666666674</v>
      </c>
      <c r="C2" s="4">
        <f t="shared" ref="C2:C16" si="1">B2*1.2</f>
        <v>995</v>
      </c>
      <c r="D2" s="4">
        <f t="shared" ref="D2:D16" si="2">C2*1.2</f>
        <v>1194</v>
      </c>
      <c r="E2" s="5">
        <f t="shared" ref="E2:E16" si="3">R2</f>
        <v>10150000</v>
      </c>
      <c r="F2" s="4">
        <f t="shared" ref="F2:F15" si="4">ROUND((E2/B2),0)</f>
        <v>12241</v>
      </c>
      <c r="G2" s="4">
        <f t="shared" ref="G2:G15" si="5">ROUND((E2/C2),0)</f>
        <v>10201</v>
      </c>
      <c r="H2" s="4">
        <f t="shared" ref="H2:H15" si="6">ROUND((E2/D2),0)</f>
        <v>8501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995</v>
      </c>
      <c r="Q2">
        <f t="shared" ref="Q2:Q4" si="9">P2/1.2</f>
        <v>829.16666666666674</v>
      </c>
      <c r="R2" s="2">
        <v>10150000</v>
      </c>
      <c r="S2" s="2" t="s">
        <v>88</v>
      </c>
    </row>
    <row r="3" spans="1:19" x14ac:dyDescent="0.25">
      <c r="A3" s="4">
        <v>2</v>
      </c>
      <c r="B3" s="4">
        <f t="shared" si="0"/>
        <v>703</v>
      </c>
      <c r="C3" s="4">
        <f t="shared" si="1"/>
        <v>843.6</v>
      </c>
      <c r="D3" s="4">
        <f t="shared" si="2"/>
        <v>1012.3199999999999</v>
      </c>
      <c r="E3" s="5">
        <f t="shared" si="3"/>
        <v>8500000</v>
      </c>
      <c r="F3" s="4">
        <f t="shared" si="4"/>
        <v>12091</v>
      </c>
      <c r="G3" s="4">
        <f t="shared" si="5"/>
        <v>10076</v>
      </c>
      <c r="H3" s="4">
        <f t="shared" si="6"/>
        <v>8397</v>
      </c>
      <c r="I3" s="4">
        <f t="shared" si="7"/>
        <v>0</v>
      </c>
      <c r="J3" s="4">
        <f t="shared" si="8"/>
        <v>0</v>
      </c>
      <c r="O3">
        <v>0</v>
      </c>
      <c r="P3">
        <f t="shared" ref="P3:P10" si="10">O3/1.2</f>
        <v>0</v>
      </c>
      <c r="Q3">
        <v>703</v>
      </c>
      <c r="R3" s="2">
        <v>8500000</v>
      </c>
      <c r="S3" s="2" t="s">
        <v>89</v>
      </c>
    </row>
    <row r="4" spans="1:19" x14ac:dyDescent="0.25">
      <c r="A4" s="4">
        <v>3</v>
      </c>
      <c r="B4" s="4">
        <f t="shared" si="0"/>
        <v>733.33333333333337</v>
      </c>
      <c r="C4" s="4">
        <f t="shared" si="1"/>
        <v>880</v>
      </c>
      <c r="D4" s="4">
        <f t="shared" si="2"/>
        <v>1056</v>
      </c>
      <c r="E4" s="5">
        <f t="shared" si="3"/>
        <v>10300000</v>
      </c>
      <c r="F4" s="4">
        <f t="shared" si="4"/>
        <v>14045</v>
      </c>
      <c r="G4" s="4">
        <f t="shared" si="5"/>
        <v>11705</v>
      </c>
      <c r="H4" s="4">
        <f t="shared" si="6"/>
        <v>9754</v>
      </c>
      <c r="I4" s="4">
        <f t="shared" si="7"/>
        <v>0</v>
      </c>
      <c r="J4" s="4">
        <f t="shared" si="8"/>
        <v>0</v>
      </c>
      <c r="O4">
        <v>0</v>
      </c>
      <c r="P4">
        <v>880</v>
      </c>
      <c r="Q4">
        <f t="shared" si="9"/>
        <v>733.33333333333337</v>
      </c>
      <c r="R4" s="2">
        <v>10300000</v>
      </c>
      <c r="S4" s="2" t="s">
        <v>90</v>
      </c>
    </row>
    <row r="5" spans="1:19" x14ac:dyDescent="0.25">
      <c r="A5" s="4">
        <v>4</v>
      </c>
      <c r="B5" s="4">
        <f t="shared" si="0"/>
        <v>727</v>
      </c>
      <c r="C5" s="4">
        <f t="shared" si="1"/>
        <v>872.4</v>
      </c>
      <c r="D5" s="4">
        <f t="shared" si="2"/>
        <v>1046.8799999999999</v>
      </c>
      <c r="E5" s="5">
        <f t="shared" si="3"/>
        <v>10900000</v>
      </c>
      <c r="F5" s="4">
        <f t="shared" si="4"/>
        <v>14993</v>
      </c>
      <c r="G5" s="80">
        <f t="shared" si="5"/>
        <v>12494</v>
      </c>
      <c r="H5" s="80">
        <f t="shared" si="6"/>
        <v>10412</v>
      </c>
      <c r="I5" s="80">
        <f t="shared" si="7"/>
        <v>0</v>
      </c>
      <c r="J5" s="80">
        <f t="shared" si="8"/>
        <v>0</v>
      </c>
      <c r="K5" s="81"/>
      <c r="L5" s="81"/>
      <c r="M5" s="81"/>
      <c r="N5" s="81"/>
      <c r="O5" s="81">
        <v>0</v>
      </c>
      <c r="P5" s="81">
        <f t="shared" si="10"/>
        <v>0</v>
      </c>
      <c r="Q5" s="81">
        <v>727</v>
      </c>
      <c r="R5" s="82">
        <v>10900000</v>
      </c>
      <c r="S5" s="82" t="s">
        <v>91</v>
      </c>
    </row>
    <row r="6" spans="1:19" x14ac:dyDescent="0.25">
      <c r="A6" s="4">
        <v>5</v>
      </c>
      <c r="B6" s="4">
        <f t="shared" si="0"/>
        <v>730</v>
      </c>
      <c r="C6" s="4">
        <f t="shared" si="1"/>
        <v>876</v>
      </c>
      <c r="D6" s="4">
        <f t="shared" si="2"/>
        <v>1051.2</v>
      </c>
      <c r="E6" s="5">
        <f t="shared" si="3"/>
        <v>10600000</v>
      </c>
      <c r="F6" s="4">
        <f t="shared" si="4"/>
        <v>14521</v>
      </c>
      <c r="G6" s="80">
        <f t="shared" si="5"/>
        <v>12100</v>
      </c>
      <c r="H6" s="80">
        <f t="shared" si="6"/>
        <v>10084</v>
      </c>
      <c r="I6" s="80">
        <f t="shared" si="7"/>
        <v>0</v>
      </c>
      <c r="J6" s="80">
        <f t="shared" si="8"/>
        <v>0</v>
      </c>
      <c r="K6" s="81"/>
      <c r="L6" s="81"/>
      <c r="M6" s="81"/>
      <c r="N6" s="81"/>
      <c r="O6" s="81">
        <v>0</v>
      </c>
      <c r="P6" s="81">
        <f t="shared" si="10"/>
        <v>0</v>
      </c>
      <c r="Q6" s="81">
        <v>730</v>
      </c>
      <c r="R6" s="82">
        <v>10600000</v>
      </c>
      <c r="S6" s="82" t="s">
        <v>92</v>
      </c>
    </row>
    <row r="7" spans="1:19" x14ac:dyDescent="0.25">
      <c r="A7" s="4">
        <v>6</v>
      </c>
      <c r="B7" s="4">
        <f t="shared" si="0"/>
        <v>727</v>
      </c>
      <c r="C7" s="4">
        <f t="shared" si="1"/>
        <v>872.4</v>
      </c>
      <c r="D7" s="4">
        <f t="shared" si="2"/>
        <v>1046.8799999999999</v>
      </c>
      <c r="E7" s="5">
        <f t="shared" si="3"/>
        <v>9400000</v>
      </c>
      <c r="F7" s="4">
        <f t="shared" si="4"/>
        <v>12930</v>
      </c>
      <c r="G7" s="4">
        <f t="shared" si="5"/>
        <v>10775</v>
      </c>
      <c r="H7" s="4">
        <f t="shared" si="6"/>
        <v>8979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v>727</v>
      </c>
      <c r="R7" s="2">
        <v>9400000</v>
      </c>
      <c r="S7" s="2" t="s">
        <v>93</v>
      </c>
    </row>
    <row r="8" spans="1:19" x14ac:dyDescent="0.25">
      <c r="A8" s="4">
        <v>7</v>
      </c>
      <c r="B8" s="4">
        <f t="shared" si="0"/>
        <v>730</v>
      </c>
      <c r="C8" s="4">
        <f t="shared" si="1"/>
        <v>876</v>
      </c>
      <c r="D8" s="4">
        <f t="shared" si="2"/>
        <v>1051.2</v>
      </c>
      <c r="E8" s="5">
        <f t="shared" si="3"/>
        <v>10600000</v>
      </c>
      <c r="F8" s="4">
        <f t="shared" si="4"/>
        <v>14521</v>
      </c>
      <c r="G8" s="4">
        <f t="shared" si="5"/>
        <v>12100</v>
      </c>
      <c r="H8" s="4">
        <f t="shared" si="6"/>
        <v>10084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v>730</v>
      </c>
      <c r="R8" s="2">
        <v>10600000</v>
      </c>
      <c r="S8" s="2" t="s">
        <v>93</v>
      </c>
    </row>
    <row r="9" spans="1:19" x14ac:dyDescent="0.25">
      <c r="A9" s="4">
        <v>8</v>
      </c>
      <c r="B9" s="4">
        <f t="shared" si="0"/>
        <v>730</v>
      </c>
      <c r="C9" s="4">
        <f t="shared" si="1"/>
        <v>876</v>
      </c>
      <c r="D9" s="4">
        <f t="shared" si="2"/>
        <v>1051.2</v>
      </c>
      <c r="E9" s="5">
        <f t="shared" si="3"/>
        <v>10600000</v>
      </c>
      <c r="F9" s="4">
        <f t="shared" si="4"/>
        <v>14521</v>
      </c>
      <c r="G9" s="4">
        <f t="shared" si="5"/>
        <v>12100</v>
      </c>
      <c r="H9" s="4">
        <f t="shared" si="6"/>
        <v>10084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v>730</v>
      </c>
      <c r="R9" s="2">
        <v>10600000</v>
      </c>
      <c r="S9" s="2" t="s">
        <v>94</v>
      </c>
    </row>
    <row r="10" spans="1:19" x14ac:dyDescent="0.25">
      <c r="A10" s="4">
        <v>9</v>
      </c>
      <c r="B10" s="4">
        <f t="shared" si="0"/>
        <v>730</v>
      </c>
      <c r="C10" s="4">
        <f t="shared" si="1"/>
        <v>876</v>
      </c>
      <c r="D10" s="4">
        <f t="shared" si="2"/>
        <v>1051.2</v>
      </c>
      <c r="E10" s="5">
        <f t="shared" si="3"/>
        <v>11000000</v>
      </c>
      <c r="F10" s="4">
        <f t="shared" si="4"/>
        <v>15068</v>
      </c>
      <c r="G10" s="77">
        <f t="shared" si="5"/>
        <v>12557</v>
      </c>
      <c r="H10" s="77">
        <f t="shared" si="6"/>
        <v>10464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0</v>
      </c>
      <c r="P10" s="7">
        <f t="shared" si="10"/>
        <v>0</v>
      </c>
      <c r="Q10" s="7">
        <v>730</v>
      </c>
      <c r="R10" s="78">
        <v>11000000</v>
      </c>
      <c r="S10" s="78" t="s">
        <v>95</v>
      </c>
    </row>
    <row r="11" spans="1:19" x14ac:dyDescent="0.25">
      <c r="A11" s="4">
        <v>10</v>
      </c>
      <c r="B11" s="4">
        <f t="shared" si="0"/>
        <v>717</v>
      </c>
      <c r="C11" s="4">
        <f t="shared" si="1"/>
        <v>860.4</v>
      </c>
      <c r="D11" s="4">
        <f t="shared" si="2"/>
        <v>1032.48</v>
      </c>
      <c r="E11" s="5">
        <f t="shared" si="3"/>
        <v>11500000</v>
      </c>
      <c r="F11" s="4">
        <f t="shared" si="4"/>
        <v>16039</v>
      </c>
      <c r="G11" s="77">
        <f t="shared" si="5"/>
        <v>13366</v>
      </c>
      <c r="H11" s="77">
        <f t="shared" si="6"/>
        <v>11138</v>
      </c>
      <c r="I11" s="77">
        <f t="shared" si="7"/>
        <v>0</v>
      </c>
      <c r="J11" s="77">
        <f t="shared" si="8"/>
        <v>0</v>
      </c>
      <c r="K11" s="7"/>
      <c r="L11" s="7"/>
      <c r="M11" s="7"/>
      <c r="N11" s="7"/>
      <c r="O11" s="7">
        <v>0</v>
      </c>
      <c r="P11" s="7">
        <f t="shared" ref="P11:P15" si="11">O11/1.2</f>
        <v>0</v>
      </c>
      <c r="Q11" s="7">
        <v>717</v>
      </c>
      <c r="R11" s="78">
        <v>11500000</v>
      </c>
      <c r="S11" s="78" t="s">
        <v>96</v>
      </c>
    </row>
    <row r="12" spans="1:19" x14ac:dyDescent="0.25">
      <c r="A12" s="4">
        <v>11</v>
      </c>
      <c r="B12" s="4">
        <f t="shared" si="0"/>
        <v>833.33333333333337</v>
      </c>
      <c r="C12" s="4">
        <f t="shared" si="1"/>
        <v>1000</v>
      </c>
      <c r="D12" s="4">
        <f t="shared" si="2"/>
        <v>1200</v>
      </c>
      <c r="E12" s="5">
        <f t="shared" si="3"/>
        <v>11400000</v>
      </c>
      <c r="F12" s="4">
        <f t="shared" si="4"/>
        <v>13680</v>
      </c>
      <c r="G12" s="4">
        <f t="shared" si="5"/>
        <v>11400</v>
      </c>
      <c r="H12" s="4">
        <f t="shared" si="6"/>
        <v>9500</v>
      </c>
      <c r="I12" s="4">
        <f t="shared" si="7"/>
        <v>0</v>
      </c>
      <c r="J12" s="4">
        <f t="shared" si="8"/>
        <v>0</v>
      </c>
      <c r="O12">
        <v>0</v>
      </c>
      <c r="P12">
        <v>1000</v>
      </c>
      <c r="Q12">
        <f t="shared" ref="Q12:Q13" si="12">P12/1.2</f>
        <v>833.33333333333337</v>
      </c>
      <c r="R12" s="2">
        <v>11400000</v>
      </c>
      <c r="S12" s="2"/>
    </row>
    <row r="13" spans="1:19" x14ac:dyDescent="0.25">
      <c r="A13" s="4">
        <v>12</v>
      </c>
      <c r="B13" s="4">
        <f t="shared" si="0"/>
        <v>620.83333333333337</v>
      </c>
      <c r="C13" s="4">
        <f t="shared" si="1"/>
        <v>745</v>
      </c>
      <c r="D13" s="4">
        <f t="shared" si="2"/>
        <v>894</v>
      </c>
      <c r="E13" s="5">
        <f t="shared" si="3"/>
        <v>9700000</v>
      </c>
      <c r="F13" s="4">
        <f t="shared" si="4"/>
        <v>15624</v>
      </c>
      <c r="G13" s="77">
        <f t="shared" si="5"/>
        <v>13020</v>
      </c>
      <c r="H13" s="77">
        <f t="shared" si="6"/>
        <v>10850</v>
      </c>
      <c r="I13" s="77">
        <f t="shared" si="7"/>
        <v>0</v>
      </c>
      <c r="J13" s="77">
        <f t="shared" si="8"/>
        <v>0</v>
      </c>
      <c r="K13" s="7"/>
      <c r="L13" s="7"/>
      <c r="M13" s="7"/>
      <c r="N13" s="7"/>
      <c r="O13" s="7">
        <v>0</v>
      </c>
      <c r="P13" s="7">
        <v>745</v>
      </c>
      <c r="Q13" s="7">
        <f t="shared" si="12"/>
        <v>620.83333333333337</v>
      </c>
      <c r="R13" s="78">
        <v>9700000</v>
      </c>
      <c r="S13" s="2"/>
    </row>
    <row r="14" spans="1:19" x14ac:dyDescent="0.25">
      <c r="A14" s="4">
        <v>13</v>
      </c>
      <c r="B14" s="4">
        <f t="shared" si="0"/>
        <v>900</v>
      </c>
      <c r="C14" s="4">
        <f t="shared" si="1"/>
        <v>1080</v>
      </c>
      <c r="D14" s="4">
        <f t="shared" si="2"/>
        <v>1296</v>
      </c>
      <c r="E14" s="5">
        <f t="shared" si="3"/>
        <v>16000000</v>
      </c>
      <c r="F14" s="4">
        <f t="shared" si="4"/>
        <v>17778</v>
      </c>
      <c r="G14" s="77">
        <f t="shared" si="5"/>
        <v>14815</v>
      </c>
      <c r="H14" s="77">
        <f t="shared" si="6"/>
        <v>12346</v>
      </c>
      <c r="I14" s="77">
        <f t="shared" si="7"/>
        <v>0</v>
      </c>
      <c r="J14" s="77">
        <f t="shared" si="8"/>
        <v>0</v>
      </c>
      <c r="K14" s="7"/>
      <c r="L14" s="7"/>
      <c r="M14" s="7"/>
      <c r="N14" s="7"/>
      <c r="O14" s="7">
        <v>0</v>
      </c>
      <c r="P14" s="7">
        <f t="shared" si="11"/>
        <v>0</v>
      </c>
      <c r="Q14" s="7">
        <v>900</v>
      </c>
      <c r="R14" s="78">
        <v>16000000</v>
      </c>
      <c r="S14" s="2"/>
    </row>
    <row r="15" spans="1:19" x14ac:dyDescent="0.25">
      <c r="A15" s="4">
        <v>14</v>
      </c>
      <c r="B15" s="4">
        <f t="shared" si="0"/>
        <v>725</v>
      </c>
      <c r="C15" s="4">
        <f t="shared" si="1"/>
        <v>870</v>
      </c>
      <c r="D15" s="4">
        <f t="shared" si="2"/>
        <v>1044</v>
      </c>
      <c r="E15" s="5">
        <f t="shared" si="3"/>
        <v>11400000</v>
      </c>
      <c r="F15" s="4">
        <f t="shared" si="4"/>
        <v>15724</v>
      </c>
      <c r="G15" s="77">
        <f t="shared" si="5"/>
        <v>13103</v>
      </c>
      <c r="H15" s="77">
        <f t="shared" si="6"/>
        <v>10920</v>
      </c>
      <c r="I15" s="77">
        <f t="shared" si="7"/>
        <v>0</v>
      </c>
      <c r="J15" s="77">
        <f t="shared" si="8"/>
        <v>0</v>
      </c>
      <c r="K15" s="7"/>
      <c r="L15" s="7"/>
      <c r="M15" s="7"/>
      <c r="N15" s="7"/>
      <c r="O15" s="7">
        <v>0</v>
      </c>
      <c r="P15" s="7">
        <f t="shared" si="11"/>
        <v>0</v>
      </c>
      <c r="Q15" s="7">
        <v>725</v>
      </c>
      <c r="R15" s="78">
        <v>11400000</v>
      </c>
      <c r="S15" s="2"/>
    </row>
    <row r="16" spans="1:19" x14ac:dyDescent="0.25">
      <c r="A16" s="4">
        <v>15</v>
      </c>
      <c r="B16" s="4">
        <f t="shared" si="0"/>
        <v>629.16666666666674</v>
      </c>
      <c r="C16" s="4">
        <f t="shared" si="1"/>
        <v>755.00000000000011</v>
      </c>
      <c r="D16" s="4">
        <f t="shared" si="2"/>
        <v>906.00000000000011</v>
      </c>
      <c r="E16" s="5">
        <f t="shared" si="3"/>
        <v>10500000</v>
      </c>
      <c r="F16" s="4">
        <f t="shared" ref="F16" si="13">ROUND((E16/B16),0)</f>
        <v>16689</v>
      </c>
      <c r="G16" s="77">
        <f t="shared" ref="G16" si="14">ROUND((E16/C16),0)</f>
        <v>13907</v>
      </c>
      <c r="H16" s="77">
        <f t="shared" ref="H16" si="15">ROUND((E16/D16),0)</f>
        <v>11589</v>
      </c>
      <c r="I16" s="77">
        <f t="shared" ref="I16" si="16">T16</f>
        <v>0</v>
      </c>
      <c r="J16" s="77">
        <f t="shared" ref="J16" si="17">U16</f>
        <v>0</v>
      </c>
      <c r="K16" s="7"/>
      <c r="L16" s="7"/>
      <c r="M16" s="7"/>
      <c r="N16" s="7"/>
      <c r="O16" s="7">
        <v>0</v>
      </c>
      <c r="P16" s="7">
        <v>755</v>
      </c>
      <c r="Q16" s="7">
        <f t="shared" ref="Q16" si="18">P16/1.2</f>
        <v>629.16666666666674</v>
      </c>
      <c r="R16" s="78">
        <v>10500000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87</v>
      </c>
    </row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71</v>
      </c>
      <c r="G27" s="57">
        <v>688</v>
      </c>
    </row>
    <row r="28" spans="1:19" s="10" customFormat="1" x14ac:dyDescent="0.25">
      <c r="C28" s="72" t="s">
        <v>75</v>
      </c>
      <c r="D28" s="72" t="s">
        <v>86</v>
      </c>
      <c r="F28" s="57" t="s">
        <v>85</v>
      </c>
      <c r="G28" s="57">
        <v>727</v>
      </c>
    </row>
    <row r="29" spans="1:19" s="10" customFormat="1" x14ac:dyDescent="0.25">
      <c r="C29" s="72" t="s">
        <v>1</v>
      </c>
      <c r="D29" s="72"/>
      <c r="F29" s="57" t="s">
        <v>72</v>
      </c>
      <c r="G29" s="57">
        <v>872</v>
      </c>
      <c r="H29" s="10">
        <f>G29/G28</f>
        <v>1.1994497936726272</v>
      </c>
    </row>
    <row r="30" spans="1:19" s="10" customFormat="1" x14ac:dyDescent="0.25">
      <c r="F30" s="57" t="s">
        <v>73</v>
      </c>
      <c r="G30" s="57">
        <v>13500</v>
      </c>
    </row>
    <row r="31" spans="1:19" s="10" customFormat="1" x14ac:dyDescent="0.25">
      <c r="C31" s="75"/>
      <c r="D31" s="75"/>
      <c r="F31" s="75" t="s">
        <v>74</v>
      </c>
      <c r="G31" s="75">
        <f>G29*G30</f>
        <v>11772000</v>
      </c>
      <c r="H31" s="10" t="e">
        <f>G31/D29</f>
        <v>#DIV/0!</v>
      </c>
    </row>
    <row r="32" spans="1:19" s="10" customFormat="1" x14ac:dyDescent="0.25">
      <c r="C32" s="75"/>
      <c r="D32" s="75"/>
      <c r="F32" s="75" t="s">
        <v>24</v>
      </c>
      <c r="G32" s="75">
        <f>G31*90%</f>
        <v>10594800</v>
      </c>
    </row>
    <row r="33" spans="3:7" s="10" customFormat="1" x14ac:dyDescent="0.25">
      <c r="C33" s="75"/>
      <c r="D33" s="75"/>
      <c r="F33" s="75" t="s">
        <v>25</v>
      </c>
      <c r="G33" s="75">
        <f>G31*80%</f>
        <v>9417600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4E4AD-3F7D-4235-BD51-8978656A688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453E2-53CA-4322-9BE5-B4C63AA455A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E3C35-2174-4D8E-B536-2E915859BC9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E11DD-1B66-43E7-87F5-9EF61FD35C5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0348C-FA12-4C48-989B-92D0D1FD0D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2023-09-16T07:45:55Z</dcterms:modified>
</cp:coreProperties>
</file>