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ampion Rolling Pvt Ltd\"/>
    </mc:Choice>
  </mc:AlternateContent>
  <xr:revisionPtr revIDLastSave="0" documentId="13_ncr:1_{5BFD4DFD-4B59-47A6-9931-DE42A8FAD20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" i="1" l="1"/>
  <c r="N2" i="1"/>
  <c r="O2" i="1"/>
  <c r="M27" i="1" l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P2" i="1"/>
  <c r="Q2" i="1" s="1"/>
  <c r="N3" i="1"/>
  <c r="O3" i="1" s="1"/>
  <c r="P3" i="1" s="1"/>
  <c r="Q3" i="1" s="1"/>
  <c r="T3" i="1" s="1"/>
  <c r="O4" i="1"/>
  <c r="P4" i="1" s="1"/>
  <c r="Q4" i="1" s="1"/>
  <c r="T4" i="1" s="1"/>
  <c r="O5" i="1"/>
  <c r="P5" i="1" s="1"/>
  <c r="Q5" i="1" s="1"/>
  <c r="R5" i="1" s="1"/>
  <c r="T5" i="1" s="1"/>
  <c r="N6" i="1"/>
  <c r="O6" i="1" s="1"/>
  <c r="P6" i="1" s="1"/>
  <c r="Q6" i="1" s="1"/>
  <c r="T6" i="1" s="1"/>
  <c r="O7" i="1"/>
  <c r="P7" i="1" s="1"/>
  <c r="Q7" i="1" s="1"/>
  <c r="R7" i="1" s="1"/>
  <c r="T7" i="1" s="1"/>
  <c r="N8" i="1"/>
  <c r="O8" i="1" s="1"/>
  <c r="P8" i="1" s="1"/>
  <c r="R8" i="1" s="1"/>
  <c r="T8" i="1" s="1"/>
  <c r="O9" i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T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<sst xmlns="http://schemas.openxmlformats.org/spreadsheetml/2006/main" count="34" uniqueCount="30">
  <si>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</si>
  <si>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</si>
  <si>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</si>
  <si>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</si>
  <si>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</si>
  <si>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</si>
  <si>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</si>
  <si>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</si>
  <si>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</si>
  <si>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</si>
  <si>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</si>
  <si>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</si>
  <si>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</si>
  <si>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</si>
  <si>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</si>
  <si>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</si>
  <si>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</si>
  <si>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 xml:space="preserve">Gat No. </t>
  </si>
  <si>
    <t>16 (pt)</t>
  </si>
  <si>
    <t>sq. m</t>
  </si>
  <si>
    <t>4 (pt)</t>
  </si>
  <si>
    <t>21 (pt)</t>
  </si>
  <si>
    <t>Total</t>
  </si>
  <si>
    <t xml:space="preserve">As per Agreement </t>
  </si>
  <si>
    <t xml:space="preserve">As per Plan </t>
  </si>
  <si>
    <t>Total Plot</t>
  </si>
  <si>
    <t>Net plot</t>
  </si>
  <si>
    <t>Agr. Land</t>
  </si>
  <si>
    <t>08.06.23</t>
  </si>
  <si>
    <t>land &amp; 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</si>
</sst>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13757</xdr:colOff>
      <xdr:row>27</xdr:row>
      <xdr:rowOff>0</xdr:rowOff>
    </xdr:from>
    <xdr:to>
      <xdr:col>25</xdr:col>
      <xdr:colOff>483488</xdr:colOff>
      <xdr:row>66</xdr:row>
      <xdr:rowOff>132064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4B150-5CD4-463B-BD9E-7B55E247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2307" y="5334000"/>
          <a:ext cx="13442781" cy="75615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64D-9F1A-4735-A234-4EEEA00A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ECF0C4-FA29-4BDF-A1A9-2BDFC8BF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82E21-D7CB-4C35-9BB3-21838D0E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DE3294-F681-4E4F-92EA-ACFD65B8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CC430-B6A6-47C0-B7A5-BD12733C2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A96B4-5438-4FF3-89B2-CEDC43C06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CC5629-A72E-4DA6-9862-3B84B01C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F28A7-A3C4-427C-AB4B-4BF764F0A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B5FC5-FB6B-4FCC-BB56-EB407DE31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7"/>
  <sheetViews>
    <sheetView tabSelected="1" topLeftCell="D10" workbookViewId="0">
      <selection activeCell="P12" sqref="P1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1500</v>
      </c>
      <c r="D2">
        <f t="shared" ref="D2:D18" si="3">S2</f>
        <v>200000</v>
      </c>
      <c r="E2">
        <f t="shared" ref="E2:E18" si="4">T2</f>
        <v>133</v>
      </c>
      <c r="F2">
        <f t="shared" ref="F2:F18" si="5">ROUND((E2/10.764),0)</f>
        <v>12</v>
      </c>
      <c r="G2" t="str">
        <f t="shared" ref="G2:G18" si="6">U2</f>
        <v>Agr. Land</v>
      </c>
      <c r="H2" t="str">
        <f t="shared" ref="H2:H18" si="7">V2</f>
        <v>08.06.23</v>
      </c>
      <c r="I2">
        <f t="shared" ref="I2:I18" si="8">W2</f>
        <v>0</v>
      </c>
      <c r="M2" s="6">
        <v>0</v>
      </c>
      <c r="N2" s="6">
        <f t="shared" ref="N2:N18" si="9">M2*2.47107605477881</f>
        <v>0</v>
      </c>
      <c r="O2" s="6">
        <f t="shared" ref="O2:O18" si="10">N2*40.0001976870614</f>
        <v>0</v>
      </c>
      <c r="P2" s="6">
        <f t="shared" ref="P2:P18" si="11">O2*121.0167464</f>
        <v>0</v>
      </c>
      <c r="Q2" s="6">
        <f t="shared" ref="Q2:Q18" si="12">P2*8.99870078651798</f>
        <v>0</v>
      </c>
      <c r="R2" s="2">
        <v>1500</v>
      </c>
      <c r="S2">
        <v>200000</v>
      </c>
      <c r="T2">
        <f t="shared" ref="T2:T18" si="13">ROUND((S2/R2),0)</f>
        <v>133</v>
      </c>
      <c r="U2" t="s">
        <v>27</v>
      </c>
      <c r="V2" t="s">
        <v>28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400</v>
      </c>
      <c r="D3">
        <f t="shared" si="3"/>
        <v>3500000</v>
      </c>
      <c r="E3">
        <f t="shared" si="4"/>
        <v>8750</v>
      </c>
      <c r="F3">
        <f t="shared" si="5"/>
        <v>813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f t="shared" si="12"/>
        <v>0</v>
      </c>
      <c r="R3" s="2">
        <v>400</v>
      </c>
      <c r="S3">
        <v>3500000</v>
      </c>
      <c r="T3">
        <f t="shared" si="13"/>
        <v>8750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1000</v>
      </c>
      <c r="D4">
        <f t="shared" si="3"/>
        <v>60000000</v>
      </c>
      <c r="E4">
        <f t="shared" si="4"/>
        <v>60000</v>
      </c>
      <c r="F4">
        <f t="shared" si="5"/>
        <v>5574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f t="shared" si="12"/>
        <v>0</v>
      </c>
      <c r="R4" s="2">
        <v>1000</v>
      </c>
      <c r="S4">
        <v>60000000</v>
      </c>
      <c r="T4">
        <f t="shared" si="13"/>
        <v>60000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20234.092772382115</v>
      </c>
      <c r="D5">
        <f t="shared" si="3"/>
        <v>42500000</v>
      </c>
      <c r="E5">
        <f t="shared" si="4"/>
        <v>2100</v>
      </c>
      <c r="F5">
        <f t="shared" si="5"/>
        <v>195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v>5</v>
      </c>
      <c r="O5" s="6">
        <f t="shared" si="10"/>
        <v>200.00098843530702</v>
      </c>
      <c r="P5" s="6">
        <f t="shared" si="11"/>
        <v>24203.468897224884</v>
      </c>
      <c r="Q5" s="6">
        <f t="shared" si="12"/>
        <v>217799.77460192106</v>
      </c>
      <c r="R5" s="2">
        <f t="shared" ref="R5:R18" si="14">Q5/10.764</f>
        <v>20234.092772382115</v>
      </c>
      <c r="S5">
        <v>42500000</v>
      </c>
      <c r="T5" s="8">
        <f t="shared" si="13"/>
        <v>2100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10000</v>
      </c>
      <c r="D6">
        <f t="shared" si="3"/>
        <v>6000000</v>
      </c>
      <c r="E6">
        <f t="shared" si="4"/>
        <v>600</v>
      </c>
      <c r="F6">
        <f t="shared" si="5"/>
        <v>56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9"/>
        <v>0</v>
      </c>
      <c r="O6" s="6">
        <f t="shared" si="10"/>
        <v>0</v>
      </c>
      <c r="P6" s="6">
        <f t="shared" si="11"/>
        <v>0</v>
      </c>
      <c r="Q6" s="6">
        <f t="shared" si="12"/>
        <v>0</v>
      </c>
      <c r="R6" s="2">
        <v>10000</v>
      </c>
      <c r="S6">
        <v>6000000</v>
      </c>
      <c r="T6">
        <f t="shared" si="13"/>
        <v>600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58678.869039908124</v>
      </c>
      <c r="D7">
        <f t="shared" si="3"/>
        <v>240000000</v>
      </c>
      <c r="E7">
        <f t="shared" si="4"/>
        <v>4090</v>
      </c>
      <c r="F7">
        <f t="shared" si="5"/>
        <v>380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v>14.5</v>
      </c>
      <c r="O7" s="6">
        <f t="shared" si="10"/>
        <v>580.00286646239033</v>
      </c>
      <c r="P7" s="6">
        <f t="shared" si="11"/>
        <v>70190.059801952157</v>
      </c>
      <c r="Q7" s="6">
        <f t="shared" si="12"/>
        <v>631619.34634557099</v>
      </c>
      <c r="R7" s="2">
        <f t="shared" si="14"/>
        <v>58678.869039908124</v>
      </c>
      <c r="S7">
        <v>240000000</v>
      </c>
      <c r="T7" s="8">
        <f t="shared" si="13"/>
        <v>4090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2601.2634708286882</v>
      </c>
      <c r="D8">
        <f t="shared" si="3"/>
        <v>15400000</v>
      </c>
      <c r="E8">
        <f t="shared" si="4"/>
        <v>5920</v>
      </c>
      <c r="F8">
        <f t="shared" si="5"/>
        <v>550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9"/>
        <v>0</v>
      </c>
      <c r="O8" s="6">
        <f t="shared" si="10"/>
        <v>0</v>
      </c>
      <c r="P8" s="6">
        <f t="shared" si="11"/>
        <v>0</v>
      </c>
      <c r="Q8" s="6">
        <v>28000</v>
      </c>
      <c r="R8" s="2">
        <f t="shared" si="14"/>
        <v>2601.2634708286882</v>
      </c>
      <c r="S8">
        <v>15400000</v>
      </c>
      <c r="T8" s="8">
        <f t="shared" si="13"/>
        <v>5920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18210.683495143901</v>
      </c>
      <c r="D9">
        <f t="shared" si="3"/>
        <v>35000000</v>
      </c>
      <c r="E9">
        <f t="shared" si="4"/>
        <v>1922</v>
      </c>
      <c r="F9">
        <f t="shared" si="5"/>
        <v>179</v>
      </c>
      <c r="G9" t="str">
        <f t="shared" si="6"/>
        <v>land &amp; building</v>
      </c>
      <c r="H9">
        <f t="shared" si="7"/>
        <v>0</v>
      </c>
      <c r="I9">
        <f t="shared" si="8"/>
        <v>0</v>
      </c>
      <c r="M9" s="6">
        <v>0</v>
      </c>
      <c r="N9" s="6">
        <v>4.5</v>
      </c>
      <c r="O9" s="6">
        <f t="shared" si="10"/>
        <v>180.00088959177631</v>
      </c>
      <c r="P9" s="6">
        <f t="shared" si="11"/>
        <v>21783.122007502396</v>
      </c>
      <c r="Q9" s="6">
        <f t="shared" si="12"/>
        <v>196019.79714172895</v>
      </c>
      <c r="R9" s="2">
        <f t="shared" si="14"/>
        <v>18210.683495143901</v>
      </c>
      <c r="S9">
        <v>35000000</v>
      </c>
      <c r="T9" s="8">
        <f t="shared" si="13"/>
        <v>1922</v>
      </c>
      <c r="U9" t="s">
        <v>29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9"/>
        <v>0</v>
      </c>
      <c r="O10" s="6">
        <f t="shared" si="10"/>
        <v>0</v>
      </c>
      <c r="P10" s="6">
        <f t="shared" si="11"/>
        <v>0</v>
      </c>
      <c r="Q10" s="6">
        <f t="shared" si="12"/>
        <v>0</v>
      </c>
      <c r="R10" s="2">
        <f t="shared" si="14"/>
        <v>0</v>
      </c>
      <c r="S10">
        <v>0</v>
      </c>
      <c r="T10" t="e">
        <f t="shared" si="13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9"/>
        <v>0</v>
      </c>
      <c r="O11" s="6">
        <f t="shared" si="10"/>
        <v>0</v>
      </c>
      <c r="P11" s="6">
        <f t="shared" si="11"/>
        <v>0</v>
      </c>
      <c r="Q11" s="6">
        <f t="shared" si="12"/>
        <v>0</v>
      </c>
      <c r="R11" s="2">
        <f t="shared" si="14"/>
        <v>0</v>
      </c>
      <c r="S11">
        <v>0</v>
      </c>
      <c r="T11" t="e">
        <f t="shared" si="13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9"/>
        <v>0</v>
      </c>
      <c r="O12" s="6">
        <f t="shared" si="10"/>
        <v>0</v>
      </c>
      <c r="P12" s="6">
        <f t="shared" si="11"/>
        <v>0</v>
      </c>
      <c r="Q12" s="6">
        <f t="shared" si="12"/>
        <v>0</v>
      </c>
      <c r="R12" s="2">
        <f t="shared" si="14"/>
        <v>0</v>
      </c>
      <c r="S12">
        <v>0</v>
      </c>
      <c r="T12" t="e">
        <f t="shared" si="13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9"/>
        <v>0</v>
      </c>
      <c r="O13" s="6">
        <f t="shared" si="10"/>
        <v>0</v>
      </c>
      <c r="P13" s="6">
        <f t="shared" si="11"/>
        <v>0</v>
      </c>
      <c r="Q13" s="6">
        <f t="shared" si="12"/>
        <v>0</v>
      </c>
      <c r="R13" s="2">
        <f t="shared" si="14"/>
        <v>0</v>
      </c>
      <c r="S13">
        <v>0</v>
      </c>
      <c r="T13" t="e">
        <f t="shared" si="13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9"/>
        <v>0</v>
      </c>
      <c r="O14" s="6">
        <f t="shared" si="10"/>
        <v>0</v>
      </c>
      <c r="P14" s="6">
        <f t="shared" si="11"/>
        <v>0</v>
      </c>
      <c r="Q14" s="6">
        <f t="shared" si="12"/>
        <v>0</v>
      </c>
      <c r="R14" s="2">
        <f t="shared" si="14"/>
        <v>0</v>
      </c>
      <c r="S14">
        <v>0</v>
      </c>
      <c r="T14" t="e">
        <f t="shared" si="13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9"/>
        <v>0</v>
      </c>
      <c r="O15" s="6">
        <f t="shared" si="10"/>
        <v>0</v>
      </c>
      <c r="P15" s="6">
        <f t="shared" si="11"/>
        <v>0</v>
      </c>
      <c r="Q15" s="6">
        <f t="shared" si="12"/>
        <v>0</v>
      </c>
      <c r="R15" s="2">
        <f t="shared" si="14"/>
        <v>0</v>
      </c>
      <c r="S15">
        <v>0</v>
      </c>
      <c r="T15" t="e">
        <f t="shared" si="13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9"/>
        <v>0</v>
      </c>
      <c r="O16" s="6">
        <f t="shared" si="10"/>
        <v>0</v>
      </c>
      <c r="P16" s="6">
        <f t="shared" si="11"/>
        <v>0</v>
      </c>
      <c r="Q16" s="6">
        <f t="shared" si="12"/>
        <v>0</v>
      </c>
      <c r="R16" s="2">
        <f t="shared" si="14"/>
        <v>0</v>
      </c>
      <c r="S16">
        <v>0</v>
      </c>
      <c r="T16" t="e">
        <f t="shared" si="13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9"/>
        <v>0</v>
      </c>
      <c r="O17" s="6">
        <f t="shared" si="10"/>
        <v>0</v>
      </c>
      <c r="P17" s="6">
        <f t="shared" si="11"/>
        <v>0</v>
      </c>
      <c r="Q17" s="6">
        <f t="shared" si="12"/>
        <v>0</v>
      </c>
      <c r="R17" s="2">
        <f t="shared" si="14"/>
        <v>0</v>
      </c>
      <c r="S17">
        <v>0</v>
      </c>
      <c r="T17" t="e">
        <f t="shared" si="13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9"/>
        <v>0</v>
      </c>
      <c r="O18" s="6">
        <f t="shared" si="10"/>
        <v>0</v>
      </c>
      <c r="P18" s="6">
        <f t="shared" si="11"/>
        <v>0</v>
      </c>
      <c r="Q18" s="6">
        <f t="shared" si="12"/>
        <v>0</v>
      </c>
      <c r="R18" s="2">
        <f t="shared" si="14"/>
        <v>0</v>
      </c>
      <c r="S18">
        <v>0</v>
      </c>
      <c r="T18" t="e">
        <f t="shared" si="13"/>
        <v>#DIV/0!</v>
      </c>
    </row>
    <row r="19" spans="1:30" x14ac:dyDescent="0.25">
      <c r="AA19" s="3"/>
    </row>
    <row r="20" spans="1:30" x14ac:dyDescent="0.25">
      <c r="AD20" s="5"/>
    </row>
    <row r="21" spans="1:30" x14ac:dyDescent="0.25">
      <c r="L21" t="s">
        <v>23</v>
      </c>
      <c r="O21" t="s">
        <v>24</v>
      </c>
    </row>
    <row r="22" spans="1:30" x14ac:dyDescent="0.25">
      <c r="L22" t="s">
        <v>17</v>
      </c>
      <c r="M22" t="s">
        <v>19</v>
      </c>
      <c r="O22" t="s">
        <v>25</v>
      </c>
      <c r="P22">
        <v>28200</v>
      </c>
    </row>
    <row r="23" spans="1:30" x14ac:dyDescent="0.25">
      <c r="L23" t="s">
        <v>18</v>
      </c>
      <c r="M23">
        <v>2000</v>
      </c>
      <c r="O23" t="s">
        <v>26</v>
      </c>
      <c r="P23">
        <v>18455</v>
      </c>
    </row>
    <row r="24" spans="1:30" x14ac:dyDescent="0.25">
      <c r="L24">
        <v>2</v>
      </c>
      <c r="M24">
        <v>9900</v>
      </c>
    </row>
    <row r="25" spans="1:30" x14ac:dyDescent="0.25">
      <c r="L25" t="s">
        <v>20</v>
      </c>
      <c r="M25">
        <v>5100</v>
      </c>
    </row>
    <row r="26" spans="1:30" x14ac:dyDescent="0.25">
      <c r="L26" t="s">
        <v>21</v>
      </c>
      <c r="M26">
        <v>11300</v>
      </c>
    </row>
    <row r="27" spans="1:30" x14ac:dyDescent="0.25">
      <c r="L27" s="7" t="s">
        <v>22</v>
      </c>
      <c r="M27" s="7">
        <f>SUM(M23:M26)</f>
        <v>28300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2AAD-F19D-4F8F-AD55-CA4E411E701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F1A24-149A-46F6-AE5D-57B86014E6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54AE3-0E21-4FE0-9262-BABD6623708F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D3247-E3E5-4CE9-AC95-C45984ACC759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DB83-2024-4771-8553-6C2D75011E63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7F8BA-5C3B-427E-AE1F-8AFA7089712F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1A87D-CF89-4FF1-ABD4-DB7A7490F77B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5E363-44EF-49A8-8293-76CDDD5CCEA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51FA1-2644-4B06-8D4B-06C47C68BB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2023-09-23T12:46:17Z</dcterms:modified>
</cp:coreProperties>
</file>