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Punjab National Bank\MCC 2 Fort P M Road Branch\Mohammad Kalim Khan - 3753 - Flat - Orchid\"/>
    </mc:Choice>
  </mc:AlternateContent>
  <xr:revisionPtr revIDLastSave="0" documentId="13_ncr:1_{30822265-B5E8-44E4-8F21-F8EC73E4E3FB}" xr6:coauthVersionLast="47" xr6:coauthVersionMax="47" xr10:uidLastSave="{00000000-0000-0000-0000-000000000000}"/>
  <bookViews>
    <workbookView xWindow="14580" yWindow="195" windowWidth="13335" windowHeight="1539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G31" i="4"/>
  <c r="G33" i="4" s="1"/>
  <c r="G27" i="4"/>
  <c r="C5" i="25"/>
  <c r="C4" i="25"/>
  <c r="C3" i="25"/>
  <c r="Q2" i="4"/>
  <c r="P3" i="4"/>
  <c r="B3" i="4" s="1"/>
  <c r="C3" i="4" s="1"/>
  <c r="D3" i="4" s="1"/>
  <c r="P4" i="4"/>
  <c r="P5" i="4"/>
  <c r="Q6" i="4"/>
  <c r="B6" i="4" s="1"/>
  <c r="C6" i="4" s="1"/>
  <c r="P7" i="4"/>
  <c r="B7" i="4" s="1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<sst xmlns="http://schemas.openxmlformats.org/spreadsheetml/2006/main" count="128" uniqueCount="87">
  <si>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</si>
  <si>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</si>
  <si>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</si>
  <si>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</si>
  <si>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</si>
  <si>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</si>
  <si>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</si>
  <si>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</si>
  <si>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</si>
  <si>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</si>
  <si>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</si>
  <si>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</si>
  <si>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</si>
  <si>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</si>
  <si>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</si>
  <si>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</si>
  <si>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</si>
  <si>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</si>
  <si>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</si>
  <si>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</si>
  <si>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</si>
  <si>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</si>
  <si>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</si>
  <si>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</si>
  <si>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</si>
  <si>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</si>
  <si>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</si>
  <si>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</si>
  <si>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</si>
  <si>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</si>
  <si>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</si>
  <si>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</si>
  <si>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</si>
  <si>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</si>
  <si>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</si>
  <si>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</si>
  <si>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</si>
  <si>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</si>
  <si>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</si>
  <si>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</si>
  <si>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</si>
  <si>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</si>
  <si>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</si>
  <si>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</si>
  <si>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</si>
  <si>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</si>
  <si>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</si>
  <si>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</si>
  <si>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</si>
  <si>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</si>
  <si>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</si>
  <si>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</si>
  <si>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</si>
  <si>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</si>
  <si>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</si>
  <si>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</si>
  <si>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</si>
  <si>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</si>
  <si>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</si>
  <si>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</si>
  <si>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</si>
  <si>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</si>
  <si>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</si>
  <si>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</si>
  <si>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</si>
  <si>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</si>
  <si>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</si>
  <si>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</si>
  <si>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</si>
  <si>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</si>
  <si>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</si>
  <si>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</si>
  <si>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</si>
  <si>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</si>
  <si>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</si>
  <si>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</si>
  <si>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</si>
  <si>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</si>
  <si>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</si>
  <si>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</si>
  <si>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</si>
  <si>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</si>
  <si>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</si>
  <si>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</si>
  <si>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</si>
  <si>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.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</si>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</sst>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43" fontId="4" fillId="0" borderId="0" xfId="1" applyFont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47</xdr:row>
      <xdr:rowOff>182213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916CD5-8235-EC87-0FB3-C7E0419E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6D1F21-85A3-2C3B-A9E2-CFCE8072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4F7F9F-E62E-99DD-0914-1FB11955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449694</xdr:colOff>
      <xdr:row>49</xdr:row>
      <xdr:rowOff>58388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846DA-C02B-7EAA-4323-39B50FEEB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70494" cy="8869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56B34F-A770-0C05-4683-C07AB2E0A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9107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026B2-717D-1107-26E7-CF6C38B6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1B83F-4412-4B6A-2738-2DC37B77E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9833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85C1C5-220F-51BB-2B6A-DDFA036CD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983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3" sqref="K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26" sqref="C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13500</v>
      </c>
      <c r="D3" s="24" t="s">
        <v>76</v>
      </c>
      <c r="E3" s="6" t="s">
        <v>86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10800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364.5</v>
      </c>
      <c r="D12" s="24"/>
      <c r="F12" s="19"/>
    </row>
    <row r="13" spans="1:6" x14ac:dyDescent="0.25">
      <c r="A13" s="16" t="s">
        <v>22</v>
      </c>
      <c r="B13" s="20"/>
      <c r="C13" s="21">
        <f>C6-C12</f>
        <v>2335.5</v>
      </c>
      <c r="D13" s="24"/>
      <c r="F13" s="19"/>
    </row>
    <row r="14" spans="1:6" x14ac:dyDescent="0.25">
      <c r="A14" s="16" t="s">
        <v>15</v>
      </c>
      <c r="B14" s="20"/>
      <c r="C14" s="21">
        <f>C5</f>
        <v>10800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13135.5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CA</v>
      </c>
      <c r="B18" s="7"/>
      <c r="C18" s="31">
        <v>624</v>
      </c>
      <c r="D18" s="26"/>
      <c r="F18" s="19"/>
    </row>
    <row r="19" spans="1:6" x14ac:dyDescent="0.25">
      <c r="A19" s="16" t="s">
        <v>74</v>
      </c>
      <c r="B19" s="6"/>
      <c r="C19" s="32">
        <f>C18*C16</f>
        <v>8196552</v>
      </c>
      <c r="D19" s="33"/>
      <c r="E19" s="70"/>
      <c r="F19" s="34"/>
    </row>
    <row r="20" spans="1:6" x14ac:dyDescent="0.25">
      <c r="A20" s="16" t="s">
        <v>24</v>
      </c>
      <c r="C20" s="35">
        <f>C19*90%</f>
        <v>7376896.7999999998</v>
      </c>
      <c r="D20" s="32"/>
      <c r="F20" s="19"/>
    </row>
    <row r="21" spans="1:6" x14ac:dyDescent="0.25">
      <c r="A21" s="16" t="s">
        <v>25</v>
      </c>
      <c r="C21" s="35">
        <f>C19*80%</f>
        <v>6557241.6000000006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1684800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20491.38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opLeftCell="A7" workbookViewId="0">
      <selection activeCell="O28" sqref="O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735</v>
      </c>
      <c r="C2" s="4">
        <f t="shared" ref="C2:C16" si="1">B2*1.2</f>
        <v>882</v>
      </c>
      <c r="D2" s="4">
        <f t="shared" ref="D2:D16" si="2">C2*1.2</f>
        <v>1058.3999999999999</v>
      </c>
      <c r="E2" s="5">
        <f t="shared" ref="E2:E16" si="3">R2</f>
        <v>9500000</v>
      </c>
      <c r="F2" s="4">
        <f t="shared" ref="F2:F15" si="4">ROUND((E2/B2),0)</f>
        <v>12925</v>
      </c>
      <c r="G2" s="4">
        <f t="shared" ref="G2:G15" si="5">ROUND((E2/C2),0)</f>
        <v>10771</v>
      </c>
      <c r="H2" s="4">
        <f t="shared" ref="H2:H15" si="6">ROUND((E2/D2),0)</f>
        <v>8976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882</v>
      </c>
      <c r="Q2">
        <f t="shared" ref="Q2:Q10" si="9">P2/1.2</f>
        <v>735</v>
      </c>
      <c r="R2" s="2">
        <v>9500000</v>
      </c>
      <c r="S2" s="2"/>
    </row>
    <row r="3" spans="1:19" x14ac:dyDescent="0.25">
      <c r="A3" s="4">
        <v>2</v>
      </c>
      <c r="B3" s="4">
        <f t="shared" si="0"/>
        <v>625</v>
      </c>
      <c r="C3" s="4">
        <f t="shared" si="1"/>
        <v>750</v>
      </c>
      <c r="D3" s="4">
        <f t="shared" si="2"/>
        <v>900</v>
      </c>
      <c r="E3" s="5">
        <f t="shared" si="3"/>
        <v>10000000</v>
      </c>
      <c r="F3" s="4">
        <f t="shared" si="4"/>
        <v>16000</v>
      </c>
      <c r="G3" s="4">
        <f t="shared" si="5"/>
        <v>13333</v>
      </c>
      <c r="H3" s="4">
        <f t="shared" si="6"/>
        <v>11111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v>625</v>
      </c>
      <c r="R3" s="2">
        <v>10000000</v>
      </c>
      <c r="S3" s="2"/>
    </row>
    <row r="4" spans="1:19" x14ac:dyDescent="0.25">
      <c r="A4" s="4">
        <v>3</v>
      </c>
      <c r="B4" s="4">
        <f t="shared" si="0"/>
        <v>615</v>
      </c>
      <c r="C4" s="4">
        <f t="shared" si="1"/>
        <v>738</v>
      </c>
      <c r="D4" s="4">
        <f t="shared" si="2"/>
        <v>885.6</v>
      </c>
      <c r="E4" s="5">
        <f t="shared" si="3"/>
        <v>9000000</v>
      </c>
      <c r="F4" s="4">
        <f t="shared" si="4"/>
        <v>14634</v>
      </c>
      <c r="G4" s="4">
        <f t="shared" si="5"/>
        <v>12195</v>
      </c>
      <c r="H4" s="4">
        <f t="shared" si="6"/>
        <v>10163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615</v>
      </c>
      <c r="R4" s="2">
        <v>9000000</v>
      </c>
      <c r="S4" s="2"/>
    </row>
    <row r="5" spans="1:19" x14ac:dyDescent="0.25">
      <c r="A5" s="4">
        <v>4</v>
      </c>
      <c r="B5" s="4">
        <f t="shared" si="0"/>
        <v>630</v>
      </c>
      <c r="C5" s="4">
        <f t="shared" si="1"/>
        <v>756</v>
      </c>
      <c r="D5" s="4">
        <f t="shared" si="2"/>
        <v>907.19999999999993</v>
      </c>
      <c r="E5" s="5">
        <f t="shared" si="3"/>
        <v>8500000</v>
      </c>
      <c r="F5" s="4">
        <f t="shared" si="4"/>
        <v>13492</v>
      </c>
      <c r="G5" s="4">
        <f t="shared" si="5"/>
        <v>11243</v>
      </c>
      <c r="H5" s="4">
        <f t="shared" si="6"/>
        <v>9369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630</v>
      </c>
      <c r="R5" s="2">
        <v>8500000</v>
      </c>
      <c r="S5" s="2"/>
    </row>
    <row r="6" spans="1:19" x14ac:dyDescent="0.25">
      <c r="A6" s="4">
        <v>5</v>
      </c>
      <c r="B6" s="4">
        <f t="shared" si="0"/>
        <v>663.33333333333337</v>
      </c>
      <c r="C6" s="4">
        <f t="shared" si="1"/>
        <v>796</v>
      </c>
      <c r="D6" s="4">
        <f t="shared" si="2"/>
        <v>955.19999999999993</v>
      </c>
      <c r="E6" s="5">
        <f t="shared" si="3"/>
        <v>9000000</v>
      </c>
      <c r="F6" s="4">
        <f t="shared" si="4"/>
        <v>13568</v>
      </c>
      <c r="G6" s="4">
        <f t="shared" si="5"/>
        <v>11307</v>
      </c>
      <c r="H6" s="4">
        <f t="shared" si="6"/>
        <v>9422</v>
      </c>
      <c r="I6" s="4">
        <f t="shared" si="7"/>
        <v>0</v>
      </c>
      <c r="J6" s="4">
        <f t="shared" si="8"/>
        <v>0</v>
      </c>
      <c r="O6">
        <v>0</v>
      </c>
      <c r="P6">
        <v>796</v>
      </c>
      <c r="Q6">
        <f t="shared" si="9"/>
        <v>663.33333333333337</v>
      </c>
      <c r="R6" s="2">
        <v>9000000</v>
      </c>
      <c r="S6" s="2"/>
    </row>
    <row r="7" spans="1:19" x14ac:dyDescent="0.25">
      <c r="A7" s="4">
        <v>6</v>
      </c>
      <c r="B7" s="4">
        <f t="shared" si="0"/>
        <v>682</v>
      </c>
      <c r="C7" s="4">
        <f t="shared" si="1"/>
        <v>818.4</v>
      </c>
      <c r="D7" s="4">
        <f t="shared" si="2"/>
        <v>982.07999999999993</v>
      </c>
      <c r="E7" s="5">
        <f t="shared" si="3"/>
        <v>9000000</v>
      </c>
      <c r="F7" s="4">
        <f t="shared" si="4"/>
        <v>13196</v>
      </c>
      <c r="G7" s="4">
        <f t="shared" si="5"/>
        <v>10997</v>
      </c>
      <c r="H7" s="4">
        <f t="shared" si="6"/>
        <v>9164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682</v>
      </c>
      <c r="R7" s="2">
        <v>9000000</v>
      </c>
      <c r="S7" s="2"/>
    </row>
    <row r="8" spans="1:19" x14ac:dyDescent="0.25">
      <c r="A8" s="4">
        <v>7</v>
      </c>
      <c r="B8" s="4">
        <f t="shared" si="0"/>
        <v>700</v>
      </c>
      <c r="C8" s="4">
        <f t="shared" si="1"/>
        <v>840</v>
      </c>
      <c r="D8" s="4">
        <f t="shared" si="2"/>
        <v>1008</v>
      </c>
      <c r="E8" s="5">
        <f t="shared" si="3"/>
        <v>10500000</v>
      </c>
      <c r="F8" s="4">
        <f t="shared" si="4"/>
        <v>15000</v>
      </c>
      <c r="G8" s="4">
        <f t="shared" si="5"/>
        <v>12500</v>
      </c>
      <c r="H8" s="4">
        <f t="shared" si="6"/>
        <v>10417</v>
      </c>
      <c r="I8" s="4">
        <f t="shared" si="7"/>
        <v>0</v>
      </c>
      <c r="J8" s="4">
        <f t="shared" si="8"/>
        <v>0</v>
      </c>
      <c r="O8">
        <v>0</v>
      </c>
      <c r="P8">
        <v>840</v>
      </c>
      <c r="Q8">
        <f t="shared" si="9"/>
        <v>700</v>
      </c>
      <c r="R8" s="2">
        <v>10500000</v>
      </c>
      <c r="S8" s="2"/>
    </row>
    <row r="9" spans="1:19" x14ac:dyDescent="0.25">
      <c r="A9" s="4">
        <v>8</v>
      </c>
      <c r="B9" s="4">
        <f t="shared" si="0"/>
        <v>625</v>
      </c>
      <c r="C9" s="4">
        <f t="shared" si="1"/>
        <v>750</v>
      </c>
      <c r="D9" s="4">
        <f t="shared" si="2"/>
        <v>900</v>
      </c>
      <c r="E9" s="5">
        <f t="shared" si="3"/>
        <v>13000000</v>
      </c>
      <c r="F9" s="4">
        <f t="shared" si="4"/>
        <v>20800</v>
      </c>
      <c r="G9" s="4">
        <f t="shared" si="5"/>
        <v>17333</v>
      </c>
      <c r="H9" s="4">
        <f t="shared" si="6"/>
        <v>14444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625</v>
      </c>
      <c r="R9" s="2">
        <v>13000000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 t="str">
        <f t="shared" si="3"/>
        <v>.</v>
      </c>
      <c r="F10" s="4" t="e">
        <f t="shared" si="4"/>
        <v>#VALUE!</v>
      </c>
      <c r="G10" s="4" t="e">
        <f t="shared" si="5"/>
        <v>#VALUE!</v>
      </c>
      <c r="H10" s="4" t="e">
        <f t="shared" si="6"/>
        <v>#VALUE!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 t="s">
        <v>85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7" t="s">
        <v>71</v>
      </c>
      <c r="G27" s="77">
        <f>560+58</f>
        <v>618</v>
      </c>
    </row>
    <row r="28" spans="1:19" s="10" customFormat="1" x14ac:dyDescent="0.25">
      <c r="C28" s="72" t="s">
        <v>75</v>
      </c>
      <c r="D28" s="72"/>
      <c r="F28" s="57" t="s">
        <v>84</v>
      </c>
      <c r="G28" s="57">
        <v>624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749</v>
      </c>
      <c r="H29" s="10">
        <f>G29/G28</f>
        <v>1.2003205128205128</v>
      </c>
    </row>
    <row r="30" spans="1:19" s="10" customFormat="1" x14ac:dyDescent="0.25">
      <c r="F30" s="57" t="s">
        <v>73</v>
      </c>
      <c r="G30" s="57">
        <v>12000</v>
      </c>
    </row>
    <row r="31" spans="1:19" s="10" customFormat="1" x14ac:dyDescent="0.25">
      <c r="C31" s="75"/>
      <c r="D31" s="75"/>
      <c r="F31" s="75" t="s">
        <v>74</v>
      </c>
      <c r="G31" s="75">
        <f>G28*G30</f>
        <v>7488000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6739200</v>
      </c>
    </row>
    <row r="33" spans="3:7" s="10" customFormat="1" x14ac:dyDescent="0.25">
      <c r="C33" s="75"/>
      <c r="D33" s="75"/>
      <c r="F33" s="75" t="s">
        <v>25</v>
      </c>
      <c r="G33" s="75">
        <f>G31*80%</f>
        <v>5990400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2023-09-21T06:02:41Z</dcterms:modified>
</cp:coreProperties>
</file>