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Velox Motors Pvt. Ltd\"/>
    </mc:Choice>
  </mc:AlternateContent>
  <xr:revisionPtr revIDLastSave="0" documentId="13_ncr:1_{23656AEC-BD7A-488B-86E0-ADD919F58516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28" i="4" l="1"/>
  <c r="R25" i="4" l="1"/>
  <c r="H22" i="4" l="1"/>
  <c r="J20" i="4"/>
  <c r="P12" i="4" l="1"/>
  <c r="Q12" i="4" s="1"/>
  <c r="P11" i="4"/>
  <c r="Q11" i="4" s="1"/>
  <c r="Q10" i="4"/>
  <c r="P10" i="4"/>
  <c r="P9" i="4"/>
  <c r="Q9" i="4" s="1"/>
  <c r="P8" i="4"/>
  <c r="Q8" i="4" s="1"/>
  <c r="P7" i="4"/>
  <c r="Q7" i="4" s="1"/>
  <c r="Q6" i="4"/>
  <c r="P5" i="4"/>
  <c r="P4" i="4"/>
  <c r="P3" i="4"/>
  <c r="P2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<sst xmlns="http://schemas.openxmlformats.org/spreadsheetml/2006/main" count="30" uniqueCount="25">
  <si>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</si>
  <si>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</si>
  <si>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</si>
  <si>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</si>
  <si>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</si>
  <si>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</si>
  <si>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</si>
  <si>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</si>
  <si>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</si>
  <si>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</si>
  <si>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</si>
  <si>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</si>
  <si>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</si>
  <si>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Bunglaow No. B3, Off muabi - agra national highway, Panchpakhadi</t>
  </si>
  <si>
    <t>ca</t>
  </si>
  <si>
    <t>bau - plan</t>
  </si>
  <si>
    <t>rate on ca</t>
  </si>
  <si>
    <t>agreemtn  - 19.09.20  - 1.50 cr</t>
  </si>
  <si>
    <t>fmv</t>
  </si>
  <si>
    <t>4 bhk villa of 3000 to 3500 sq. ft. for 6.50 cr</t>
  </si>
  <si>
    <t>oc - 2005</t>
  </si>
  <si>
    <t>mca</t>
  </si>
  <si>
    <t>lobby</t>
  </si>
  <si>
    <t>bal</t>
  </si>
  <si>
    <t>terrace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</si>
</sst>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05F4F9C-B9DF-4FFE-BF2F-EDE416F7FC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607314</xdr:colOff>
      <xdr:row>59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4FA0D69-10D0-4C2E-B2B9-0A23BDC41F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3A7FE3D-B4D1-4329-B6C9-73B069E843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C2FE7BD-83D5-43B7-BB23-BB54E94ADC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607314</xdr:colOff>
      <xdr:row>60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52B8FC-2E3B-4D76-B1EA-79E71B9E49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P29" sqref="P2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3000</v>
      </c>
      <c r="C2" s="4">
        <f>B2*1.2</f>
        <v>3600</v>
      </c>
      <c r="D2" s="4">
        <f t="shared" ref="D2:D13" si="2">C2*1.2</f>
        <v>4320</v>
      </c>
      <c r="E2" s="5">
        <f t="shared" ref="E2:E13" si="3">R2</f>
        <v>65000000</v>
      </c>
      <c r="F2" s="15">
        <f t="shared" ref="F2:F13" si="4">ROUND((E2/B2),0)</f>
        <v>21667</v>
      </c>
      <c r="G2" s="10">
        <f t="shared" ref="G2:G13" si="5">ROUND((E2/C2),0)</f>
        <v>18056</v>
      </c>
      <c r="H2" s="10">
        <f t="shared" ref="H2:H13" si="6">ROUND((E2/D2),0)</f>
        <v>15046</v>
      </c>
      <c r="I2" s="10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3000</v>
      </c>
      <c r="R2" s="2">
        <v>65000000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2000</v>
      </c>
      <c r="C3" s="4">
        <f t="shared" ref="C3:C15" si="9">B3*1.2</f>
        <v>2400</v>
      </c>
      <c r="D3" s="4">
        <f t="shared" si="2"/>
        <v>2880</v>
      </c>
      <c r="E3" s="5">
        <f t="shared" si="3"/>
        <v>75000000</v>
      </c>
      <c r="F3" s="10">
        <f t="shared" si="4"/>
        <v>37500</v>
      </c>
      <c r="G3" s="10">
        <f t="shared" si="5"/>
        <v>31250</v>
      </c>
      <c r="H3" s="10">
        <f t="shared" si="6"/>
        <v>26042</v>
      </c>
      <c r="I3" s="10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2000</v>
      </c>
      <c r="R3" s="2">
        <v>75000000</v>
      </c>
      <c r="S3" s="8"/>
      <c r="T3" s="8"/>
    </row>
    <row r="4" spans="1:20" x14ac:dyDescent="0.25">
      <c r="A4" s="4">
        <f t="shared" si="0"/>
        <v>0</v>
      </c>
      <c r="B4" s="4">
        <f t="shared" si="1"/>
        <v>3000</v>
      </c>
      <c r="C4" s="4">
        <f t="shared" si="9"/>
        <v>3600</v>
      </c>
      <c r="D4" s="4">
        <f t="shared" si="2"/>
        <v>4320</v>
      </c>
      <c r="E4" s="5">
        <f t="shared" si="3"/>
        <v>62100000</v>
      </c>
      <c r="F4" s="15">
        <f t="shared" si="4"/>
        <v>20700</v>
      </c>
      <c r="G4" s="10">
        <f t="shared" si="5"/>
        <v>17250</v>
      </c>
      <c r="H4" s="10">
        <f t="shared" si="6"/>
        <v>14375</v>
      </c>
      <c r="I4" s="10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3000</v>
      </c>
      <c r="R4" s="2">
        <v>62100000</v>
      </c>
      <c r="S4" s="8"/>
      <c r="T4" s="8"/>
    </row>
    <row r="5" spans="1:20" x14ac:dyDescent="0.25">
      <c r="A5" s="4">
        <f t="shared" si="0"/>
        <v>0</v>
      </c>
      <c r="B5" s="4">
        <f t="shared" si="1"/>
        <v>2500</v>
      </c>
      <c r="C5" s="4">
        <f t="shared" si="9"/>
        <v>3000</v>
      </c>
      <c r="D5" s="4">
        <f t="shared" si="2"/>
        <v>3600</v>
      </c>
      <c r="E5" s="5">
        <f t="shared" si="3"/>
        <v>65000000</v>
      </c>
      <c r="F5" s="15">
        <f t="shared" si="4"/>
        <v>26000</v>
      </c>
      <c r="G5" s="10">
        <f t="shared" si="5"/>
        <v>21667</v>
      </c>
      <c r="H5" s="10">
        <f t="shared" si="6"/>
        <v>18056</v>
      </c>
      <c r="I5" s="10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2500</v>
      </c>
      <c r="R5" s="2">
        <v>65000000</v>
      </c>
      <c r="S5" s="8"/>
      <c r="T5" s="8"/>
    </row>
    <row r="6" spans="1:20" x14ac:dyDescent="0.25">
      <c r="A6" s="4">
        <f t="shared" si="0"/>
        <v>0</v>
      </c>
      <c r="B6" s="4">
        <f t="shared" si="1"/>
        <v>2416.666666666667</v>
      </c>
      <c r="C6" s="4">
        <f t="shared" si="9"/>
        <v>2900.0000000000005</v>
      </c>
      <c r="D6" s="4">
        <f t="shared" si="2"/>
        <v>3480.0000000000005</v>
      </c>
      <c r="E6" s="5">
        <f t="shared" si="3"/>
        <v>85000000</v>
      </c>
      <c r="F6" s="10">
        <f t="shared" si="4"/>
        <v>35172</v>
      </c>
      <c r="G6" s="10">
        <f t="shared" si="5"/>
        <v>29310</v>
      </c>
      <c r="H6" s="10">
        <f t="shared" si="6"/>
        <v>24425</v>
      </c>
      <c r="I6" s="10" t="e">
        <f>#REF!</f>
        <v>#REF!</v>
      </c>
      <c r="J6" s="4">
        <f t="shared" si="7"/>
        <v>0</v>
      </c>
      <c r="O6">
        <v>0</v>
      </c>
      <c r="P6">
        <v>2900</v>
      </c>
      <c r="Q6">
        <f t="shared" ref="Q6:Q12" si="10">P6/1.2</f>
        <v>2416.666666666667</v>
      </c>
      <c r="R6" s="2">
        <v>85000000</v>
      </c>
      <c r="S6" s="8"/>
      <c r="T6" s="8"/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10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si="10"/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10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8" spans="7:24" x14ac:dyDescent="0.25">
      <c r="G18" t="s">
        <v>13</v>
      </c>
    </row>
    <row r="19" spans="7:24" x14ac:dyDescent="0.25">
      <c r="G19" t="s">
        <v>14</v>
      </c>
      <c r="H19">
        <v>1781</v>
      </c>
    </row>
    <row r="20" spans="7:24" x14ac:dyDescent="0.25">
      <c r="G20" t="s">
        <v>15</v>
      </c>
      <c r="H20">
        <v>2132</v>
      </c>
      <c r="I20">
        <v>2131.7199999999998</v>
      </c>
      <c r="J20">
        <f>I20/H19</f>
        <v>1.1969230769230768</v>
      </c>
    </row>
    <row r="21" spans="7:24" x14ac:dyDescent="0.25">
      <c r="G21" t="s">
        <v>16</v>
      </c>
      <c r="H21">
        <v>21000</v>
      </c>
    </row>
    <row r="22" spans="7:24" x14ac:dyDescent="0.25">
      <c r="G22" s="6" t="s">
        <v>18</v>
      </c>
      <c r="H22" s="6">
        <f>H21*H19</f>
        <v>37401000</v>
      </c>
    </row>
    <row r="23" spans="7:24" x14ac:dyDescent="0.25">
      <c r="P23" t="s">
        <v>21</v>
      </c>
    </row>
    <row r="24" spans="7:24" x14ac:dyDescent="0.25">
      <c r="P24" s="11" t="s">
        <v>14</v>
      </c>
      <c r="Q24" s="11">
        <v>674</v>
      </c>
      <c r="R24" s="13"/>
      <c r="T24" s="11"/>
      <c r="U24" s="11"/>
      <c r="V24" s="11"/>
      <c r="W24" s="11"/>
      <c r="X24" s="11"/>
    </row>
    <row r="25" spans="7:24" x14ac:dyDescent="0.25">
      <c r="G25" t="s">
        <v>17</v>
      </c>
      <c r="P25" s="11" t="s">
        <v>14</v>
      </c>
      <c r="Q25" s="11">
        <v>589</v>
      </c>
      <c r="R25" s="14">
        <f>65000000/3000</f>
        <v>21666.666666666668</v>
      </c>
      <c r="T25" s="14"/>
      <c r="U25" s="14"/>
      <c r="V25" s="11"/>
      <c r="W25" s="11"/>
      <c r="X25" s="11"/>
    </row>
    <row r="26" spans="7:24" x14ac:dyDescent="0.25">
      <c r="G26" t="s">
        <v>19</v>
      </c>
      <c r="P26" s="11" t="s">
        <v>23</v>
      </c>
      <c r="Q26" s="11">
        <v>318</v>
      </c>
      <c r="R26" s="11"/>
      <c r="T26" s="11"/>
      <c r="U26" s="11"/>
      <c r="V26" s="11"/>
      <c r="W26" s="11"/>
      <c r="X26" s="11"/>
    </row>
    <row r="27" spans="7:24" x14ac:dyDescent="0.25">
      <c r="G27" t="s">
        <v>20</v>
      </c>
      <c r="P27" s="11" t="s">
        <v>24</v>
      </c>
      <c r="Q27" s="11">
        <v>757</v>
      </c>
      <c r="R27" s="11"/>
      <c r="T27" s="11"/>
      <c r="U27" s="11"/>
      <c r="V27" s="11"/>
      <c r="W27" s="11"/>
      <c r="X27" s="11"/>
    </row>
    <row r="28" spans="7:24" x14ac:dyDescent="0.25">
      <c r="P28" s="11"/>
      <c r="Q28" s="11">
        <f>Q27+Q26+Q25+Q24</f>
        <v>2338</v>
      </c>
      <c r="R28" s="12"/>
      <c r="T28" s="12"/>
      <c r="U28" s="12"/>
      <c r="V28" s="11"/>
      <c r="W28" s="11"/>
      <c r="X28" s="11"/>
    </row>
    <row r="29" spans="7:24" x14ac:dyDescent="0.25">
      <c r="P29" s="11" t="s">
        <v>22</v>
      </c>
      <c r="Q29" s="11">
        <v>1360</v>
      </c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2023-10-06T11:40:21Z</dcterms:modified>
</cp:coreProperties>
</file>