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September - 2023  Rate Verification\"/>
    </mc:Choice>
  </mc:AlternateContent>
  <xr:revisionPtr revIDLastSave="0" documentId="13_ncr:1_{3A61622B-7FCD-4109-A698-9D283BD8E9E0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5" i="4" l="1"/>
  <c r="Q5" i="4" s="1"/>
  <c r="P4" i="4"/>
  <c r="Q4" i="4" s="1"/>
  <c r="S43" i="4" l="1"/>
  <c r="S27" i="4"/>
  <c r="S30" i="4" s="1"/>
  <c r="S31" i="4" s="1"/>
  <c r="S26" i="4"/>
  <c r="S25" i="4"/>
  <c r="S34" i="4" s="1"/>
  <c r="S28" i="4" l="1"/>
  <c r="S32" i="4"/>
  <c r="S33" i="4" s="1"/>
  <c r="S36" i="4" s="1"/>
  <c r="S39" i="4" s="1"/>
  <c r="S45" i="4" l="1"/>
  <c r="S41" i="4"/>
  <c r="S40" i="4"/>
  <c r="P8" i="4" l="1"/>
  <c r="Q8" i="4" s="1"/>
  <c r="P7" i="4"/>
  <c r="Q7" i="4" s="1"/>
  <c r="Q6" i="4"/>
  <c r="P6" i="4"/>
  <c r="P16" i="4" l="1"/>
  <c r="Q16" i="4" s="1"/>
  <c r="P15" i="4"/>
  <c r="Q15" i="4" s="1"/>
  <c r="P14" i="4"/>
  <c r="Q14" i="4" s="1"/>
  <c r="P10" i="4"/>
  <c r="Q10" i="4" s="1"/>
  <c r="P9" i="4"/>
  <c r="Q9" i="4" s="1"/>
  <c r="AA26" i="13" l="1"/>
  <c r="P17" i="4"/>
  <c r="Q17" i="4" s="1"/>
  <c r="P13" i="4" l="1"/>
  <c r="P12" i="4"/>
  <c r="Q12" i="4" s="1"/>
  <c r="P11" i="4"/>
  <c r="Q11" i="4" s="1"/>
  <c r="J15" i="4" l="1"/>
  <c r="I15" i="4"/>
  <c r="E15" i="4"/>
  <c r="J14" i="4"/>
  <c r="I14" i="4"/>
  <c r="E14" i="4"/>
  <c r="J13" i="4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17" i="4" l="1"/>
  <c r="I17" i="4"/>
  <c r="E17" i="4"/>
  <c r="A17" i="4"/>
  <c r="J16" i="4"/>
  <c r="I16" i="4"/>
  <c r="E16" i="4"/>
  <c r="A16" i="4"/>
  <c r="A15" i="4"/>
  <c r="B14" i="4"/>
  <c r="C14" i="4" s="1"/>
  <c r="A14" i="4"/>
  <c r="B13" i="4"/>
  <c r="C13" i="4" s="1"/>
  <c r="A13" i="4"/>
  <c r="B12" i="4"/>
  <c r="C12" i="4" s="1"/>
  <c r="A12" i="4"/>
  <c r="B11" i="4"/>
  <c r="C11" i="4" s="1"/>
  <c r="A11" i="4"/>
  <c r="B10" i="4"/>
  <c r="C10" i="4" s="1"/>
  <c r="A10" i="4"/>
  <c r="A9" i="4"/>
  <c r="B8" i="4"/>
  <c r="C8" i="4" s="1"/>
  <c r="A8" i="4"/>
  <c r="B7" i="4"/>
  <c r="C7" i="4" s="1"/>
  <c r="A7" i="4"/>
  <c r="B6" i="4"/>
  <c r="C6" i="4" s="1"/>
  <c r="A6" i="4"/>
  <c r="B5" i="4"/>
  <c r="C5" i="4" s="1"/>
  <c r="A5" i="4"/>
  <c r="B4" i="4"/>
  <c r="C4" i="4" s="1"/>
  <c r="A4" i="4"/>
  <c r="G7" i="4" l="1"/>
  <c r="F10" i="4"/>
  <c r="F11" i="4"/>
  <c r="F12" i="4"/>
  <c r="F13" i="4"/>
  <c r="F14" i="4"/>
  <c r="F5" i="4"/>
  <c r="F6" i="4"/>
  <c r="F7" i="4"/>
  <c r="F8" i="4"/>
  <c r="F4" i="4"/>
  <c r="B15" i="4"/>
  <c r="C15" i="4" s="1"/>
  <c r="B16" i="4"/>
  <c r="C16" i="4" s="1"/>
  <c r="B17" i="4"/>
  <c r="C17" i="4" s="1"/>
  <c r="B9" i="4"/>
  <c r="C9" i="4" s="1"/>
  <c r="F16" i="4" l="1"/>
  <c r="F15" i="4"/>
  <c r="D7" i="4"/>
  <c r="H7" i="4" s="1"/>
  <c r="D12" i="4"/>
  <c r="H12" i="4" s="1"/>
  <c r="G12" i="4"/>
  <c r="D11" i="4"/>
  <c r="H11" i="4" s="1"/>
  <c r="G11" i="4"/>
  <c r="D14" i="4"/>
  <c r="H14" i="4" s="1"/>
  <c r="G14" i="4"/>
  <c r="F9" i="4"/>
  <c r="D5" i="4"/>
  <c r="H5" i="4" s="1"/>
  <c r="G5" i="4"/>
  <c r="D13" i="4"/>
  <c r="H13" i="4" s="1"/>
  <c r="G13" i="4"/>
  <c r="D4" i="4"/>
  <c r="H4" i="4" s="1"/>
  <c r="G4" i="4"/>
  <c r="D6" i="4"/>
  <c r="H6" i="4" s="1"/>
  <c r="G6" i="4"/>
  <c r="D8" i="4"/>
  <c r="H8" i="4" s="1"/>
  <c r="G8" i="4"/>
  <c r="D10" i="4"/>
  <c r="H10" i="4" s="1"/>
  <c r="G10" i="4"/>
  <c r="D17" i="4"/>
  <c r="H17" i="4" s="1"/>
  <c r="G17" i="4"/>
  <c r="F17" i="4"/>
  <c r="D16" i="4"/>
  <c r="H16" i="4" s="1"/>
  <c r="G16" i="4"/>
  <c r="D15" i="4" l="1"/>
  <c r="H15" i="4" s="1"/>
  <c r="G15" i="4"/>
  <c r="D9" i="4"/>
  <c r="H9" i="4" s="1"/>
  <c r="G9" i="4"/>
</calcChain>
</file>

<file path=xl/sharedStrings.xml><?xml version="1.0" encoding="utf-8"?>
<sst xmlns="http://schemas.openxmlformats.org/spreadsheetml/2006/main" count="40" uniqueCount="36">
  <si>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</si>
  <si>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</si>
  <si>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</si>
  <si>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</si>
  <si>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</si>
  <si>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</si>
  <si>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</si>
  <si>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</si>
  <si>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</si>
  <si>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</si>
  <si>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</si>
  <si>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</si>
  <si>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</si>
  <si>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Index-II</t>
  </si>
  <si>
    <t>Price Indicator</t>
  </si>
  <si>
    <t>SBI - MIDC Andheri (East) Branch</t>
  </si>
  <si>
    <t>Unit No. 121 , Andheri Industrial Premises CHSL</t>
  </si>
  <si>
    <t>BUA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</si>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</sst>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2" borderId="0" xfId="0" applyFont="1" applyFill="1"/>
    <xf numFmtId="4" fontId="1" fillId="2" borderId="0" xfId="0" applyNumberFormat="1" applyFont="1" applyFill="1"/>
    <xf numFmtId="0" fontId="0" fillId="2" borderId="0" xfId="0" applyFill="1"/>
    <xf numFmtId="2" fontId="0" fillId="0" borderId="0" xfId="0" applyNumberFormat="1" applyAlignment="1">
      <alignment wrapText="1"/>
    </xf>
    <xf numFmtId="2" fontId="0" fillId="0" borderId="0" xfId="0" applyNumberFormat="1"/>
    <xf numFmtId="2" fontId="1" fillId="0" borderId="0" xfId="0" applyNumberFormat="1" applyFont="1" applyAlignment="1">
      <alignment wrapText="1"/>
    </xf>
    <xf numFmtId="2" fontId="1" fillId="0" borderId="0" xfId="0" applyNumberFormat="1" applyFont="1"/>
    <xf numFmtId="2" fontId="1" fillId="2" borderId="0" xfId="0" applyNumberFormat="1" applyFont="1" applyFill="1"/>
    <xf numFmtId="2" fontId="2" fillId="0" borderId="0" xfId="0" applyNumberFormat="1" applyFont="1"/>
    <xf numFmtId="0" fontId="1" fillId="4" borderId="0" xfId="0" applyFont="1" applyFill="1"/>
    <xf numFmtId="4" fontId="1" fillId="4" borderId="0" xfId="0" applyNumberFormat="1" applyFont="1" applyFill="1"/>
    <xf numFmtId="2" fontId="1" fillId="4" borderId="0" xfId="0" applyNumberFormat="1" applyFont="1" applyFill="1"/>
    <xf numFmtId="0" fontId="0" fillId="4" borderId="0" xfId="0" applyFill="1"/>
    <xf numFmtId="0" fontId="5" fillId="0" borderId="0" xfId="0" applyFont="1"/>
    <xf numFmtId="0" fontId="0" fillId="0" borderId="0" xfId="0" applyFill="1"/>
    <xf numFmtId="0" fontId="1" fillId="0" borderId="0" xfId="0" applyFont="1" applyFill="1"/>
    <xf numFmtId="4" fontId="1" fillId="0" borderId="0" xfId="0" applyNumberFormat="1" applyFont="1" applyFill="1"/>
    <xf numFmtId="2" fontId="1" fillId="0" borderId="0" xfId="0" applyNumberFormat="1" applyFont="1" applyFill="1"/>
    <xf numFmtId="2" fontId="0" fillId="0" borderId="0" xfId="0" applyNumberFormat="1" applyFill="1"/>
    <xf numFmtId="4" fontId="0" fillId="0" borderId="0" xfId="0" applyNumberFormat="1" applyFill="1"/>
    <xf numFmtId="43" fontId="7" fillId="0" borderId="0" xfId="1" applyFont="1" applyBorder="1"/>
    <xf numFmtId="43" fontId="8" fillId="2" borderId="0" xfId="1" applyFont="1" applyFill="1" applyBorder="1"/>
    <xf numFmtId="43" fontId="8" fillId="0" borderId="0" xfId="1" applyFont="1" applyFill="1" applyBorder="1"/>
    <xf numFmtId="0" fontId="9" fillId="0" borderId="1" xfId="0" applyFont="1" applyBorder="1"/>
    <xf numFmtId="0" fontId="0" fillId="0" borderId="2" xfId="0" applyBorder="1"/>
    <xf numFmtId="43" fontId="6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6" fillId="0" borderId="4" xfId="0" applyFont="1" applyBorder="1"/>
    <xf numFmtId="0" fontId="6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wrapText="1"/>
    </xf>
    <xf numFmtId="0" fontId="7" fillId="0" borderId="0" xfId="0" applyFont="1" applyBorder="1"/>
    <xf numFmtId="0" fontId="8" fillId="0" borderId="0" xfId="0" applyFont="1" applyBorder="1"/>
    <xf numFmtId="0" fontId="8" fillId="2" borderId="0" xfId="0" applyFont="1" applyFill="1" applyBorder="1"/>
    <xf numFmtId="9" fontId="7" fillId="0" borderId="0" xfId="0" applyNumberFormat="1" applyFont="1" applyBorder="1"/>
    <xf numFmtId="10" fontId="8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43" fontId="6" fillId="0" borderId="0" xfId="0" applyNumberFormat="1" applyFont="1" applyBorder="1"/>
    <xf numFmtId="0" fontId="6" fillId="0" borderId="0" xfId="0" applyFont="1" applyBorder="1"/>
    <xf numFmtId="0" fontId="0" fillId="0" borderId="9" xfId="0" applyBorder="1"/>
    <xf numFmtId="0" fontId="6" fillId="0" borderId="7" xfId="0" applyFont="1" applyBorder="1"/>
    <xf numFmtId="0" fontId="2" fillId="0" borderId="7" xfId="0" applyFont="1" applyBorder="1"/>
    <xf numFmtId="2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7" xfId="0" applyFill="1" applyBorder="1"/>
    <xf numFmtId="43" fontId="7" fillId="0" borderId="0" xfId="1" applyFont="1" applyFill="1" applyBorder="1"/>
    <xf numFmtId="0" fontId="7" fillId="0" borderId="0" xfId="0" applyFont="1" applyFill="1" applyBorder="1"/>
    <xf numFmtId="0" fontId="0" fillId="0" borderId="0" xfId="0" applyFill="1" applyBorder="1"/>
    <xf numFmtId="43" fontId="2" fillId="0" borderId="0" xfId="1" applyFont="1" applyBorder="1"/>
    <xf numFmtId="10" fontId="2" fillId="0" borderId="0" xfId="0" applyNumberFormat="1" applyFont="1" applyBorder="1"/>
    <xf numFmtId="43" fontId="2" fillId="0" borderId="0" xfId="1" applyFont="1" applyFill="1" applyBorder="1"/>
    <xf numFmtId="0" fontId="2" fillId="0" borderId="0" xfId="0" applyFont="1" applyFill="1" applyBorder="1"/>
    <xf numFmtId="43" fontId="2" fillId="0" borderId="0" xfId="0" applyNumberFormat="1" applyFont="1" applyBorder="1"/>
    <xf numFmtId="43" fontId="4" fillId="0" borderId="0" xfId="0" applyNumberFormat="1" applyFont="1" applyBorder="1"/>
    <xf numFmtId="0" fontId="4" fillId="0" borderId="0" xfId="0" applyFont="1" applyBorder="1"/>
    <xf numFmtId="43" fontId="4" fillId="0" borderId="2" xfId="0" applyNumberFormat="1" applyFont="1" applyBorder="1"/>
    <xf numFmtId="2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10" fillId="0" borderId="7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21</xdr:row>
      <xdr:rowOff>9525</xdr:rowOff>
    </xdr:from>
    <xdr:to>
      <xdr:col>15</xdr:col>
      <xdr:colOff>224545</xdr:colOff>
      <xdr:row>38</xdr:row>
      <xdr:rowOff>150337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5D5681-6D72-4C48-81E6-E32536BD1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4810125"/>
          <a:ext cx="8368420" cy="3950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106321</xdr:colOff>
      <xdr:row>45</xdr:row>
      <xdr:rowOff>58291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8F14A1-F300-462F-8607-DE1AE14DD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1079121" cy="8173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15</xdr:col>
      <xdr:colOff>601350</xdr:colOff>
      <xdr:row>61</xdr:row>
      <xdr:rowOff>10749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BBAA4A-F7A9-4DEE-BE72-039F6F2BC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500"/>
          <a:ext cx="9135750" cy="8773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8"/>
  <sheetViews>
    <sheetView tabSelected="1" topLeftCell="A19" zoomScaleNormal="100" workbookViewId="0">
      <selection activeCell="W39" sqref="W3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8.85546875" customWidth="1"/>
    <col min="7" max="7" width="9.85546875" customWidth="1"/>
    <col min="8" max="8" width="13.140625" customWidth="1"/>
    <col min="9" max="9" width="12" style="14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7.85546875" style="14" customWidth="1"/>
    <col min="18" max="18" width="16" customWidth="1"/>
    <col min="19" max="19" width="15" customWidth="1"/>
    <col min="20" max="20" width="14.42578125" customWidth="1"/>
    <col min="21" max="21" width="3.140625" customWidth="1"/>
  </cols>
  <sheetData>
    <row r="1" spans="1:58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15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3" t="s">
        <v>6</v>
      </c>
      <c r="R1" s="1" t="s">
        <v>1</v>
      </c>
      <c r="S1" s="1" t="s">
        <v>3</v>
      </c>
    </row>
    <row r="2" spans="1:58" s="1" customFormat="1" x14ac:dyDescent="0.25">
      <c r="A2" s="3"/>
      <c r="B2" s="3"/>
      <c r="C2" s="3"/>
      <c r="D2" s="3"/>
      <c r="E2" s="3"/>
      <c r="F2" s="8"/>
      <c r="G2" s="8"/>
      <c r="H2" s="8"/>
      <c r="I2" s="15"/>
      <c r="J2" s="3"/>
      <c r="Q2" s="13"/>
    </row>
    <row r="3" spans="1:58" s="1" customFormat="1" ht="15" customHeight="1" x14ac:dyDescent="0.3">
      <c r="A3" s="3"/>
      <c r="B3" s="3"/>
      <c r="C3" s="3"/>
      <c r="D3" s="3"/>
      <c r="E3" s="3"/>
      <c r="F3" s="8"/>
      <c r="G3" s="8"/>
      <c r="H3" s="8"/>
      <c r="I3" s="15"/>
      <c r="J3" s="3"/>
      <c r="Q3" s="72" t="s">
        <v>14</v>
      </c>
      <c r="R3" s="72"/>
    </row>
    <row r="4" spans="1:58" s="12" customFormat="1" x14ac:dyDescent="0.25">
      <c r="A4" s="10">
        <f t="shared" ref="A4:A17" si="0">N4</f>
        <v>0</v>
      </c>
      <c r="B4" s="10">
        <f t="shared" ref="B4:B17" si="1">Q4</f>
        <v>277.77777777777783</v>
      </c>
      <c r="C4" s="10">
        <f>B4*1.2</f>
        <v>333.33333333333337</v>
      </c>
      <c r="D4" s="10">
        <f t="shared" ref="D4:D15" si="2">C4*1.2</f>
        <v>400.00000000000006</v>
      </c>
      <c r="E4" s="11">
        <f t="shared" ref="E4:E15" si="3">R4</f>
        <v>11000000</v>
      </c>
      <c r="F4" s="10">
        <f t="shared" ref="F4:F15" si="4">ROUND((E4/B4),0)</f>
        <v>39600</v>
      </c>
      <c r="G4" s="10">
        <f t="shared" ref="G4:G15" si="5">ROUND((E4/C4),0)</f>
        <v>33000</v>
      </c>
      <c r="H4" s="10">
        <f t="shared" ref="H4:H15" si="6">ROUND((E4/D4),0)</f>
        <v>27500</v>
      </c>
      <c r="I4" s="17" t="e">
        <f>#REF!</f>
        <v>#REF!</v>
      </c>
      <c r="J4" s="10">
        <f t="shared" ref="J4:J15" si="7">S4</f>
        <v>0</v>
      </c>
      <c r="O4">
        <v>400</v>
      </c>
      <c r="P4">
        <f t="shared" ref="P4:P5" si="8">O4/1.2</f>
        <v>333.33333333333337</v>
      </c>
      <c r="Q4" s="14">
        <f t="shared" ref="Q4:Q5" si="9">P4/1.2</f>
        <v>277.77777777777783</v>
      </c>
      <c r="R4" s="2">
        <v>11000000</v>
      </c>
    </row>
    <row r="5" spans="1:58" x14ac:dyDescent="0.25">
      <c r="A5" s="4">
        <f t="shared" si="0"/>
        <v>0</v>
      </c>
      <c r="B5" s="4">
        <f t="shared" si="1"/>
        <v>472.22222222222229</v>
      </c>
      <c r="C5" s="4">
        <f t="shared" ref="C5:C17" si="10">B5*1.2</f>
        <v>566.66666666666674</v>
      </c>
      <c r="D5" s="4">
        <f t="shared" si="2"/>
        <v>680.00000000000011</v>
      </c>
      <c r="E5" s="5">
        <f t="shared" si="3"/>
        <v>17100000</v>
      </c>
      <c r="F5" s="9">
        <f t="shared" si="4"/>
        <v>36212</v>
      </c>
      <c r="G5" s="9">
        <f t="shared" si="5"/>
        <v>30176</v>
      </c>
      <c r="H5" s="9">
        <f t="shared" si="6"/>
        <v>25147</v>
      </c>
      <c r="I5" s="16" t="e">
        <f>#REF!</f>
        <v>#REF!</v>
      </c>
      <c r="J5" s="4">
        <f t="shared" si="7"/>
        <v>0</v>
      </c>
      <c r="O5">
        <v>680</v>
      </c>
      <c r="P5">
        <f t="shared" si="8"/>
        <v>566.66666666666674</v>
      </c>
      <c r="Q5" s="14">
        <f t="shared" si="9"/>
        <v>472.22222222222229</v>
      </c>
      <c r="R5" s="2">
        <v>17100000</v>
      </c>
      <c r="S5" s="7"/>
      <c r="T5" s="7"/>
    </row>
    <row r="6" spans="1:58" x14ac:dyDescent="0.25">
      <c r="A6" s="4">
        <f t="shared" si="0"/>
        <v>0</v>
      </c>
      <c r="B6" s="4">
        <f t="shared" si="1"/>
        <v>0</v>
      </c>
      <c r="C6" s="4">
        <f t="shared" si="10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16" t="e">
        <f>#REF!</f>
        <v>#REF!</v>
      </c>
      <c r="J6" s="4">
        <f t="shared" si="7"/>
        <v>0</v>
      </c>
      <c r="O6">
        <v>0</v>
      </c>
      <c r="P6">
        <f t="shared" ref="P6:P8" si="11">O6/1.2</f>
        <v>0</v>
      </c>
      <c r="Q6" s="14">
        <f t="shared" ref="Q6:Q8" si="12">P6/1.2</f>
        <v>0</v>
      </c>
      <c r="R6" s="2">
        <v>0</v>
      </c>
      <c r="S6" s="7"/>
      <c r="T6" s="7"/>
    </row>
    <row r="7" spans="1:58" x14ac:dyDescent="0.25">
      <c r="A7" s="4">
        <f t="shared" si="0"/>
        <v>0</v>
      </c>
      <c r="B7" s="4">
        <f>Q7</f>
        <v>0</v>
      </c>
      <c r="C7" s="4">
        <f t="shared" si="10"/>
        <v>0</v>
      </c>
      <c r="D7" s="4">
        <f t="shared" si="2"/>
        <v>0</v>
      </c>
      <c r="E7" s="5">
        <f>R7</f>
        <v>0</v>
      </c>
      <c r="F7" s="10" t="e">
        <f t="shared" si="4"/>
        <v>#DIV/0!</v>
      </c>
      <c r="G7" s="10" t="e">
        <f t="shared" si="5"/>
        <v>#DIV/0!</v>
      </c>
      <c r="H7" s="9" t="e">
        <f t="shared" si="6"/>
        <v>#DIV/0!</v>
      </c>
      <c r="I7" s="16" t="e">
        <f>#REF!</f>
        <v>#REF!</v>
      </c>
      <c r="J7" s="4">
        <f t="shared" si="7"/>
        <v>0</v>
      </c>
      <c r="O7">
        <v>0</v>
      </c>
      <c r="P7">
        <f t="shared" si="11"/>
        <v>0</v>
      </c>
      <c r="Q7" s="14">
        <f t="shared" si="12"/>
        <v>0</v>
      </c>
      <c r="R7" s="2">
        <v>0</v>
      </c>
      <c r="S7" s="7"/>
      <c r="T7" s="7"/>
    </row>
    <row r="8" spans="1:58" s="24" customFormat="1" x14ac:dyDescent="0.25">
      <c r="A8" s="25">
        <f t="shared" si="0"/>
        <v>0</v>
      </c>
      <c r="B8" s="25">
        <f>Q8</f>
        <v>0</v>
      </c>
      <c r="C8" s="25">
        <f t="shared" si="10"/>
        <v>0</v>
      </c>
      <c r="D8" s="25">
        <f t="shared" si="2"/>
        <v>0</v>
      </c>
      <c r="E8" s="26">
        <f>R8</f>
        <v>0</v>
      </c>
      <c r="F8" s="25" t="e">
        <f t="shared" si="4"/>
        <v>#DIV/0!</v>
      </c>
      <c r="G8" s="25" t="e">
        <f t="shared" si="5"/>
        <v>#DIV/0!</v>
      </c>
      <c r="H8" s="25" t="e">
        <f t="shared" si="6"/>
        <v>#DIV/0!</v>
      </c>
      <c r="I8" s="27" t="e">
        <f>#REF!</f>
        <v>#REF!</v>
      </c>
      <c r="J8" s="25">
        <f t="shared" si="7"/>
        <v>0</v>
      </c>
      <c r="O8" s="24">
        <v>0</v>
      </c>
      <c r="P8" s="24">
        <f t="shared" si="11"/>
        <v>0</v>
      </c>
      <c r="Q8" s="28">
        <f t="shared" si="12"/>
        <v>0</v>
      </c>
      <c r="R8" s="29">
        <v>0</v>
      </c>
    </row>
    <row r="9" spans="1:58" x14ac:dyDescent="0.25">
      <c r="A9" s="4">
        <f t="shared" si="0"/>
        <v>0</v>
      </c>
      <c r="B9" s="4">
        <f>Q9</f>
        <v>0</v>
      </c>
      <c r="C9" s="4">
        <f t="shared" si="10"/>
        <v>0</v>
      </c>
      <c r="D9" s="4">
        <f t="shared" si="2"/>
        <v>0</v>
      </c>
      <c r="E9" s="5">
        <f>R9</f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16" t="e">
        <f>#REF!</f>
        <v>#REF!</v>
      </c>
      <c r="J9" s="4">
        <f t="shared" si="7"/>
        <v>0</v>
      </c>
      <c r="O9">
        <v>0</v>
      </c>
      <c r="P9">
        <f t="shared" ref="P9:P10" si="13">O9/1.2</f>
        <v>0</v>
      </c>
      <c r="Q9" s="14">
        <f t="shared" ref="Q9:Q10" si="14">P9/1.2</f>
        <v>0</v>
      </c>
      <c r="R9" s="2">
        <v>0</v>
      </c>
      <c r="S9" s="7"/>
      <c r="T9" s="7"/>
    </row>
    <row r="10" spans="1:58" x14ac:dyDescent="0.25">
      <c r="A10" s="4">
        <f t="shared" si="0"/>
        <v>0</v>
      </c>
      <c r="B10" s="4">
        <f t="shared" si="1"/>
        <v>0</v>
      </c>
      <c r="C10" s="4">
        <f t="shared" si="10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9" t="e">
        <f t="shared" si="6"/>
        <v>#DIV/0!</v>
      </c>
      <c r="I10" s="16" t="e">
        <f>#REF!</f>
        <v>#REF!</v>
      </c>
      <c r="J10" s="4">
        <f t="shared" si="7"/>
        <v>0</v>
      </c>
      <c r="O10">
        <v>0</v>
      </c>
      <c r="P10">
        <f t="shared" si="13"/>
        <v>0</v>
      </c>
      <c r="Q10" s="14">
        <f t="shared" si="14"/>
        <v>0</v>
      </c>
      <c r="R10" s="2">
        <v>0</v>
      </c>
      <c r="S10" s="7"/>
      <c r="T10" s="7"/>
    </row>
    <row r="11" spans="1:58" x14ac:dyDescent="0.25">
      <c r="A11" s="4">
        <f t="shared" si="0"/>
        <v>0</v>
      </c>
      <c r="B11" s="4">
        <f t="shared" si="1"/>
        <v>0</v>
      </c>
      <c r="C11" s="4">
        <f t="shared" si="1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16" t="e">
        <f>#REF!</f>
        <v>#REF!</v>
      </c>
      <c r="J11" s="4">
        <f t="shared" si="7"/>
        <v>0</v>
      </c>
      <c r="O11">
        <v>0</v>
      </c>
      <c r="P11">
        <f t="shared" ref="P11:P16" si="15">O11/1.2</f>
        <v>0</v>
      </c>
      <c r="Q11" s="14">
        <f t="shared" ref="Q11:Q12" si="16">P11/1.2</f>
        <v>0</v>
      </c>
      <c r="R11" s="2">
        <v>0</v>
      </c>
      <c r="S11" s="7"/>
      <c r="T11" s="7"/>
    </row>
    <row r="12" spans="1:58" x14ac:dyDescent="0.25">
      <c r="A12" s="4">
        <f t="shared" si="0"/>
        <v>0</v>
      </c>
      <c r="B12" s="4">
        <f t="shared" si="1"/>
        <v>0</v>
      </c>
      <c r="C12" s="4">
        <f t="shared" si="1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16" t="e">
        <f>#REF!</f>
        <v>#REF!</v>
      </c>
      <c r="J12" s="4">
        <f t="shared" si="7"/>
        <v>0</v>
      </c>
      <c r="O12">
        <v>0</v>
      </c>
      <c r="P12">
        <f t="shared" si="15"/>
        <v>0</v>
      </c>
      <c r="Q12" s="14">
        <f t="shared" si="16"/>
        <v>0</v>
      </c>
      <c r="R12" s="2">
        <v>0</v>
      </c>
      <c r="S12" s="7"/>
      <c r="T12" s="7"/>
    </row>
    <row r="13" spans="1:58" s="12" customFormat="1" ht="18.75" x14ac:dyDescent="0.3">
      <c r="A13" s="19">
        <f t="shared" si="0"/>
        <v>0</v>
      </c>
      <c r="B13" s="19" t="str">
        <f t="shared" si="1"/>
        <v>Index-II</v>
      </c>
      <c r="C13" s="19" t="e">
        <f t="shared" si="10"/>
        <v>#VALUE!</v>
      </c>
      <c r="D13" s="19" t="e">
        <f t="shared" si="2"/>
        <v>#VALUE!</v>
      </c>
      <c r="E13" s="20">
        <f t="shared" si="3"/>
        <v>0</v>
      </c>
      <c r="F13" s="19" t="e">
        <f t="shared" si="4"/>
        <v>#VALUE!</v>
      </c>
      <c r="G13" s="19" t="e">
        <f t="shared" si="5"/>
        <v>#VALUE!</v>
      </c>
      <c r="H13" s="19" t="e">
        <f t="shared" si="6"/>
        <v>#VALUE!</v>
      </c>
      <c r="I13" s="21" t="e">
        <f>#REF!</f>
        <v>#REF!</v>
      </c>
      <c r="J13" s="19">
        <f t="shared" si="7"/>
        <v>0</v>
      </c>
      <c r="K13" s="22"/>
      <c r="L13" s="22"/>
      <c r="M13" s="22"/>
      <c r="N13" s="22"/>
      <c r="O13" s="22">
        <v>0</v>
      </c>
      <c r="P13" s="22">
        <f t="shared" si="15"/>
        <v>0</v>
      </c>
      <c r="Q13" s="71" t="s">
        <v>13</v>
      </c>
      <c r="R13" s="71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x14ac:dyDescent="0.25">
      <c r="A14" s="4">
        <f t="shared" si="0"/>
        <v>0</v>
      </c>
      <c r="B14" s="4">
        <f t="shared" si="1"/>
        <v>0</v>
      </c>
      <c r="C14" s="4">
        <f t="shared" si="1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16" t="e">
        <f>#REF!</f>
        <v>#REF!</v>
      </c>
      <c r="J14" s="4">
        <f t="shared" si="7"/>
        <v>0</v>
      </c>
      <c r="O14">
        <v>0</v>
      </c>
      <c r="P14">
        <f t="shared" si="15"/>
        <v>0</v>
      </c>
      <c r="Q14" s="14">
        <f t="shared" ref="Q14:Q16" si="17">P14/1.2</f>
        <v>0</v>
      </c>
      <c r="R14" s="2">
        <v>0</v>
      </c>
      <c r="S14" s="7"/>
      <c r="T14" s="7"/>
    </row>
    <row r="15" spans="1:58" x14ac:dyDescent="0.25">
      <c r="A15" s="4">
        <f t="shared" si="0"/>
        <v>0</v>
      </c>
      <c r="B15" s="4">
        <f t="shared" si="1"/>
        <v>0</v>
      </c>
      <c r="C15" s="4">
        <f t="shared" si="10"/>
        <v>0</v>
      </c>
      <c r="D15" s="4">
        <f t="shared" si="2"/>
        <v>0</v>
      </c>
      <c r="E15" s="5">
        <f t="shared" si="3"/>
        <v>0</v>
      </c>
      <c r="F15" s="9" t="e">
        <f t="shared" si="4"/>
        <v>#DIV/0!</v>
      </c>
      <c r="G15" s="9" t="e">
        <f t="shared" si="5"/>
        <v>#DIV/0!</v>
      </c>
      <c r="H15" s="9" t="e">
        <f t="shared" si="6"/>
        <v>#DIV/0!</v>
      </c>
      <c r="I15" s="16" t="e">
        <f>#REF!</f>
        <v>#REF!</v>
      </c>
      <c r="J15" s="4">
        <f t="shared" si="7"/>
        <v>0</v>
      </c>
      <c r="O15">
        <v>0</v>
      </c>
      <c r="P15">
        <f t="shared" si="15"/>
        <v>0</v>
      </c>
      <c r="Q15" s="14">
        <f t="shared" si="17"/>
        <v>0</v>
      </c>
      <c r="R15" s="2">
        <v>0</v>
      </c>
      <c r="S15" s="7"/>
      <c r="T15" s="7"/>
    </row>
    <row r="16" spans="1:58" x14ac:dyDescent="0.25">
      <c r="A16" s="4">
        <f t="shared" si="0"/>
        <v>0</v>
      </c>
      <c r="B16" s="4">
        <f t="shared" si="1"/>
        <v>0</v>
      </c>
      <c r="C16" s="4">
        <f t="shared" si="10"/>
        <v>0</v>
      </c>
      <c r="D16" s="4">
        <f t="shared" ref="D16:D17" si="18">C16*1.2</f>
        <v>0</v>
      </c>
      <c r="E16" s="5">
        <f t="shared" ref="E16:E17" si="19">R16</f>
        <v>0</v>
      </c>
      <c r="F16" s="9" t="e">
        <f t="shared" ref="F16:F17" si="20">ROUND((E16/B16),0)</f>
        <v>#DIV/0!</v>
      </c>
      <c r="G16" s="9" t="e">
        <f t="shared" ref="G16:G17" si="21">ROUND((E16/C16),0)</f>
        <v>#DIV/0!</v>
      </c>
      <c r="H16" s="4" t="e">
        <f t="shared" ref="H16:H17" si="22">ROUND((E16/D16),0)</f>
        <v>#DIV/0!</v>
      </c>
      <c r="I16" s="16" t="e">
        <f>#REF!</f>
        <v>#REF!</v>
      </c>
      <c r="J16" s="4">
        <f t="shared" ref="J16:J17" si="23">S16</f>
        <v>0</v>
      </c>
      <c r="O16">
        <v>0</v>
      </c>
      <c r="P16">
        <f t="shared" si="15"/>
        <v>0</v>
      </c>
      <c r="Q16" s="14">
        <f t="shared" si="17"/>
        <v>0</v>
      </c>
      <c r="R16" s="2">
        <v>0</v>
      </c>
      <c r="S16" s="7"/>
      <c r="T16" s="7"/>
    </row>
    <row r="17" spans="1:21" x14ac:dyDescent="0.25">
      <c r="A17" s="4">
        <f t="shared" si="0"/>
        <v>0</v>
      </c>
      <c r="B17" s="4">
        <f t="shared" si="1"/>
        <v>0</v>
      </c>
      <c r="C17" s="4">
        <f t="shared" si="10"/>
        <v>0</v>
      </c>
      <c r="D17" s="4">
        <f t="shared" si="18"/>
        <v>0</v>
      </c>
      <c r="E17" s="5">
        <f t="shared" si="19"/>
        <v>0</v>
      </c>
      <c r="F17" s="9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16" t="e">
        <f>#REF!</f>
        <v>#REF!</v>
      </c>
      <c r="J17" s="4">
        <f t="shared" si="23"/>
        <v>0</v>
      </c>
      <c r="O17">
        <v>0</v>
      </c>
      <c r="P17">
        <f t="shared" ref="P17" si="24">O17/1.2</f>
        <v>0</v>
      </c>
      <c r="Q17" s="14">
        <f t="shared" ref="Q17" si="25">P17/1.2</f>
        <v>0</v>
      </c>
      <c r="R17" s="2">
        <v>0</v>
      </c>
      <c r="S17" s="7"/>
      <c r="T17" s="7"/>
    </row>
    <row r="19" spans="1:21" ht="15.75" x14ac:dyDescent="0.25">
      <c r="Q19" s="23" t="s">
        <v>15</v>
      </c>
      <c r="R19" s="23"/>
      <c r="S19" s="23"/>
      <c r="T19" s="23"/>
      <c r="U19" s="23"/>
    </row>
    <row r="20" spans="1:21" ht="15.75" x14ac:dyDescent="0.25">
      <c r="Q20" s="23" t="s">
        <v>16</v>
      </c>
      <c r="R20" s="23"/>
      <c r="S20" s="23"/>
      <c r="T20" s="23"/>
      <c r="U20" s="23"/>
    </row>
    <row r="21" spans="1:21" ht="27.75" customHeight="1" thickBot="1" x14ac:dyDescent="0.3"/>
    <row r="22" spans="1:21" x14ac:dyDescent="0.25">
      <c r="Q22" s="36"/>
      <c r="R22" s="37"/>
      <c r="S22" s="38"/>
      <c r="T22" s="39"/>
      <c r="U22" s="40"/>
    </row>
    <row r="23" spans="1:21" x14ac:dyDescent="0.25">
      <c r="Q23" s="41" t="s">
        <v>18</v>
      </c>
      <c r="R23" s="30"/>
      <c r="S23" s="63">
        <v>29500</v>
      </c>
      <c r="T23" s="31" t="s">
        <v>35</v>
      </c>
      <c r="U23" s="42"/>
    </row>
    <row r="24" spans="1:21" ht="45" x14ac:dyDescent="0.25">
      <c r="G24" s="6"/>
      <c r="H24" s="6"/>
      <c r="Q24" s="43" t="s">
        <v>19</v>
      </c>
      <c r="R24" s="30"/>
      <c r="S24" s="63">
        <v>2500</v>
      </c>
      <c r="T24" s="32"/>
      <c r="U24" s="42"/>
    </row>
    <row r="25" spans="1:21" x14ac:dyDescent="0.25">
      <c r="Q25" s="41" t="s">
        <v>20</v>
      </c>
      <c r="R25" s="30"/>
      <c r="S25" s="63">
        <f>S23-S24</f>
        <v>27000</v>
      </c>
      <c r="T25" s="32"/>
      <c r="U25" s="42"/>
    </row>
    <row r="26" spans="1:21" x14ac:dyDescent="0.25">
      <c r="Q26" s="41" t="s">
        <v>21</v>
      </c>
      <c r="R26" s="30"/>
      <c r="S26" s="63">
        <f>S24</f>
        <v>2500</v>
      </c>
      <c r="T26" s="32"/>
      <c r="U26" s="42"/>
    </row>
    <row r="27" spans="1:21" x14ac:dyDescent="0.25">
      <c r="G27" s="6"/>
      <c r="H27" s="6"/>
      <c r="I27" s="18"/>
      <c r="Q27" s="41" t="s">
        <v>22</v>
      </c>
      <c r="R27" s="44"/>
      <c r="S27" s="49">
        <f>T27-T28</f>
        <v>43</v>
      </c>
      <c r="T27" s="46">
        <v>2023</v>
      </c>
      <c r="U27" s="42"/>
    </row>
    <row r="28" spans="1:21" x14ac:dyDescent="0.25">
      <c r="Q28" s="41" t="s">
        <v>23</v>
      </c>
      <c r="R28" s="44"/>
      <c r="S28" s="49">
        <f>S29-S27</f>
        <v>17</v>
      </c>
      <c r="T28" s="45">
        <v>1980</v>
      </c>
      <c r="U28" s="42"/>
    </row>
    <row r="29" spans="1:21" x14ac:dyDescent="0.25">
      <c r="Q29" s="41" t="s">
        <v>24</v>
      </c>
      <c r="R29" s="44"/>
      <c r="S29" s="49">
        <v>60</v>
      </c>
      <c r="T29" s="45"/>
      <c r="U29" s="42"/>
    </row>
    <row r="30" spans="1:21" ht="30" x14ac:dyDescent="0.25">
      <c r="Q30" s="43" t="s">
        <v>25</v>
      </c>
      <c r="R30" s="44"/>
      <c r="S30" s="49">
        <f>90*S27/S29</f>
        <v>64.5</v>
      </c>
      <c r="T30" s="45"/>
      <c r="U30" s="42"/>
    </row>
    <row r="31" spans="1:21" x14ac:dyDescent="0.25">
      <c r="Q31" s="41"/>
      <c r="R31" s="47"/>
      <c r="S31" s="64">
        <f>S30%</f>
        <v>0.64500000000000002</v>
      </c>
      <c r="T31" s="48"/>
      <c r="U31" s="42"/>
    </row>
    <row r="32" spans="1:21" x14ac:dyDescent="0.25">
      <c r="Q32" s="41" t="s">
        <v>26</v>
      </c>
      <c r="R32" s="30"/>
      <c r="S32" s="63">
        <f>S26*S31</f>
        <v>1612.5</v>
      </c>
      <c r="T32" s="32"/>
      <c r="U32" s="42"/>
    </row>
    <row r="33" spans="17:21" x14ac:dyDescent="0.25">
      <c r="Q33" s="41" t="s">
        <v>27</v>
      </c>
      <c r="R33" s="30"/>
      <c r="S33" s="63">
        <f>S26-S32</f>
        <v>887.5</v>
      </c>
      <c r="T33" s="32"/>
      <c r="U33" s="42"/>
    </row>
    <row r="34" spans="17:21" x14ac:dyDescent="0.25">
      <c r="Q34" s="41" t="s">
        <v>20</v>
      </c>
      <c r="R34" s="30"/>
      <c r="S34" s="63">
        <f>S25</f>
        <v>27000</v>
      </c>
      <c r="T34" s="32"/>
      <c r="U34" s="42"/>
    </row>
    <row r="35" spans="17:21" x14ac:dyDescent="0.25">
      <c r="Q35" s="41"/>
      <c r="R35" s="30"/>
      <c r="S35" s="63"/>
      <c r="T35" s="32"/>
      <c r="U35" s="42"/>
    </row>
    <row r="36" spans="17:21" x14ac:dyDescent="0.25">
      <c r="Q36" s="59" t="s">
        <v>28</v>
      </c>
      <c r="R36" s="60"/>
      <c r="S36" s="65">
        <f>S34+S33</f>
        <v>27887.5</v>
      </c>
      <c r="T36" s="32"/>
      <c r="U36" s="42"/>
    </row>
    <row r="37" spans="17:21" x14ac:dyDescent="0.25">
      <c r="Q37" s="59"/>
      <c r="R37" s="61"/>
      <c r="S37" s="66"/>
      <c r="T37" s="45"/>
      <c r="U37" s="42"/>
    </row>
    <row r="38" spans="17:21" x14ac:dyDescent="0.25">
      <c r="Q38" s="73" t="s">
        <v>17</v>
      </c>
      <c r="R38" s="62"/>
      <c r="S38" s="66">
        <v>1150</v>
      </c>
      <c r="T38" s="45"/>
      <c r="U38" s="42"/>
    </row>
    <row r="39" spans="17:21" x14ac:dyDescent="0.25">
      <c r="Q39" s="41" t="s">
        <v>29</v>
      </c>
      <c r="R39" s="49"/>
      <c r="S39" s="67">
        <f>S36*S38+T40</f>
        <v>32070625</v>
      </c>
      <c r="T39" s="33"/>
      <c r="U39" s="42"/>
    </row>
    <row r="40" spans="17:21" x14ac:dyDescent="0.25">
      <c r="Q40" s="41" t="s">
        <v>30</v>
      </c>
      <c r="R40" s="50"/>
      <c r="S40" s="68">
        <f>S39*0.9</f>
        <v>28863562.5</v>
      </c>
      <c r="T40" s="45"/>
      <c r="U40" s="42"/>
    </row>
    <row r="41" spans="17:21" x14ac:dyDescent="0.25">
      <c r="Q41" s="41" t="s">
        <v>31</v>
      </c>
      <c r="R41" s="50"/>
      <c r="S41" s="68">
        <f>S39*0.8</f>
        <v>25656500</v>
      </c>
      <c r="T41" s="51"/>
      <c r="U41" s="42"/>
    </row>
    <row r="42" spans="17:21" x14ac:dyDescent="0.25">
      <c r="Q42" s="41"/>
      <c r="R42" s="50"/>
      <c r="S42" s="69"/>
      <c r="T42" s="45"/>
      <c r="U42" s="42"/>
    </row>
    <row r="43" spans="17:21" x14ac:dyDescent="0.25">
      <c r="Q43" s="53" t="s">
        <v>32</v>
      </c>
      <c r="R43" s="34"/>
      <c r="S43" s="70">
        <f>S24*S38</f>
        <v>2875000</v>
      </c>
      <c r="T43" s="35"/>
      <c r="U43" s="42"/>
    </row>
    <row r="44" spans="17:21" x14ac:dyDescent="0.25">
      <c r="Q44" s="41" t="s">
        <v>33</v>
      </c>
      <c r="R44" s="50"/>
      <c r="S44" s="52"/>
      <c r="T44" s="52"/>
      <c r="U44" s="42"/>
    </row>
    <row r="45" spans="17:21" x14ac:dyDescent="0.25">
      <c r="Q45" s="54" t="s">
        <v>34</v>
      </c>
      <c r="R45" s="52"/>
      <c r="S45" s="51">
        <f>S39*0.025/12</f>
        <v>66813.802083333328</v>
      </c>
      <c r="T45" s="51"/>
      <c r="U45" s="42"/>
    </row>
    <row r="46" spans="17:21" x14ac:dyDescent="0.25">
      <c r="Q46" s="41"/>
      <c r="R46" s="50"/>
      <c r="S46" s="51"/>
      <c r="T46" s="51"/>
      <c r="U46" s="42"/>
    </row>
    <row r="47" spans="17:21" x14ac:dyDescent="0.25">
      <c r="Q47" s="55"/>
      <c r="R47" s="50"/>
      <c r="S47" s="51"/>
      <c r="T47" s="51"/>
      <c r="U47" s="42"/>
    </row>
    <row r="48" spans="17:21" ht="15.75" thickBot="1" x14ac:dyDescent="0.3">
      <c r="Q48" s="56"/>
      <c r="R48" s="57"/>
      <c r="S48" s="57"/>
      <c r="T48" s="57"/>
      <c r="U48" s="58"/>
    </row>
  </sheetData>
  <mergeCells count="2">
    <mergeCell ref="Q13:R13"/>
    <mergeCell ref="Q3:R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6:AA44"/>
  <sheetViews>
    <sheetView zoomScaleNormal="100" workbookViewId="0">
      <selection activeCell="V26" sqref="V26"/>
    </sheetView>
  </sheetViews>
  <sheetFormatPr defaultRowHeight="15" x14ac:dyDescent="0.25"/>
  <sheetData>
    <row r="26" spans="27:27" x14ac:dyDescent="0.25">
      <c r="AA26">
        <f>21000/1.45</f>
        <v>14482.758620689656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5" workbookViewId="0">
      <selection activeCell="S34" sqref="S3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N24" sqref="N24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B1" zoomScaleNormal="100" workbookViewId="0">
      <selection activeCell="C2" sqref="C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4" zoomScaleNormal="100" workbookViewId="0">
      <selection activeCell="G5" sqref="G5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J23" sqref="J23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DESK28</cp:lastModifiedBy>
  <cp:lastPrinted>2019-11-05T06:14:02Z</cp:lastPrinted>
  <dcterms:created xsi:type="dcterms:W3CDTF">2018-02-17T10:36:41Z</dcterms:created>
  <dcterms:modified xsi:type="dcterms:W3CDTF">2023-10-07T10:39:33Z</dcterms:modified>
</cp:coreProperties>
</file>