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alaji Ganpatrao Kantewad\"/>
    </mc:Choice>
  </mc:AlternateContent>
  <xr:revisionPtr revIDLastSave="0" documentId="13_ncr:1_{3935F50C-2D03-444A-AE77-A55D4C137A2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  <sheet name="Sheet13" sheetId="13" r:id="rId13"/>
    <sheet name="Sheet14" sheetId="14" r:id="rId14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4" i="1" l="1"/>
  <c r="G28" i="1" l="1"/>
  <c r="M31" i="1" l="1"/>
  <c r="N33" i="1" l="1"/>
  <c r="K26" i="1" l="1"/>
  <c r="O2" i="1" l="1"/>
  <c r="P2" i="1" s="1"/>
  <c r="R2" i="1" s="1"/>
  <c r="T2" i="1" s="1"/>
  <c r="N2" i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P3" i="1" s="1"/>
  <c r="R3" i="1" s="1"/>
  <c r="T3" i="1" s="1"/>
  <c r="N4" i="1"/>
  <c r="O4" i="1" s="1"/>
  <c r="P4" i="1" s="1"/>
  <c r="R4" i="1" s="1"/>
  <c r="T4" i="1" s="1"/>
  <c r="N5" i="1"/>
  <c r="O5" i="1" s="1"/>
  <c r="P5" i="1" s="1"/>
  <c r="R5" i="1" s="1"/>
  <c r="T5" i="1" s="1"/>
  <c r="N6" i="1"/>
  <c r="O6" i="1" s="1"/>
  <c r="P6" i="1" s="1"/>
  <c r="R6" i="1" s="1"/>
  <c r="T6" i="1" s="1"/>
  <c r="N7" i="1"/>
  <c r="O7" i="1" s="1"/>
  <c r="P7" i="1" s="1"/>
  <c r="R7" i="1" s="1"/>
  <c r="T7" i="1" s="1"/>
  <c r="N8" i="1"/>
  <c r="O8" i="1" s="1"/>
  <c r="P8" i="1" s="1"/>
  <c r="R8" i="1" s="1"/>
  <c r="T8" i="1" s="1"/>
  <c r="N9" i="1"/>
  <c r="O9" i="1" s="1"/>
  <c r="P9" i="1" s="1"/>
  <c r="Q9" i="1" s="1"/>
  <c r="T9" i="1" s="1"/>
  <c r="N10" i="1"/>
  <c r="O10" i="1" s="1"/>
  <c r="P10" i="1" s="1"/>
  <c r="Q10" i="1" s="1"/>
  <c r="T10" i="1" s="1"/>
  <c r="N11" i="1"/>
  <c r="O11" i="1" s="1"/>
  <c r="P11" i="1" s="1"/>
  <c r="R11" i="1" s="1"/>
  <c r="T11" i="1" s="1"/>
  <c r="N12" i="1"/>
  <c r="O12" i="1" s="1"/>
  <c r="N13" i="1"/>
  <c r="O13" i="1"/>
  <c r="P13" i="1" s="1"/>
  <c r="R13" i="1" s="1"/>
  <c r="T13" i="1" s="1"/>
  <c r="N14" i="1"/>
  <c r="O14" i="1"/>
  <c r="P14" i="1" s="1"/>
  <c r="R14" i="1" s="1"/>
  <c r="T14" i="1" s="1"/>
  <c r="N15" i="1"/>
  <c r="O15" i="1" s="1"/>
  <c r="P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<sst xmlns="http://schemas.openxmlformats.org/spreadsheetml/2006/main" count="42" uniqueCount="28">
  <si>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</si>
  <si>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</si>
  <si>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</si>
  <si>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</si>
  <si>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</si>
  <si>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</si>
  <si>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</si>
  <si>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</si>
  <si>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</si>
  <si>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</si>
  <si>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</si>
  <si>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</si>
  <si>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</si>
  <si>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</si>
  <si>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</si>
  <si>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</si>
  <si>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</si>
  <si>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plot</t>
  </si>
  <si>
    <t>sqm</t>
  </si>
  <si>
    <t>nanded</t>
  </si>
  <si>
    <t>01.09.23</t>
  </si>
  <si>
    <t>31.01.23</t>
  </si>
  <si>
    <t>Agreemetn  - 2020  - 28.75 lakhs</t>
  </si>
  <si>
    <t>rate</t>
  </si>
  <si>
    <t>fmv</t>
  </si>
  <si>
    <t>Residential Plot No. 01 (West side of part Plot No. 1 ), S. No. 55, Gat No. 173 (part), Nalanda magasvargiya chsl, village sangavi, taluka and distr. Nanded</t>
  </si>
  <si>
    <t>40000/- psm s per engineer</t>
  </si>
  <si>
    <t>Taroda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</si>
</sst>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352425</xdr:colOff>
      <xdr:row>22</xdr:row>
      <xdr:rowOff>82153</xdr:rowOff>
    </xdr:from>
    <xdr:to>
      <xdr:col>29</xdr:col>
      <xdr:colOff>178689</xdr:colOff>
      <xdr:row>50</xdr:row>
      <xdr:rowOff>179689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533C6F-FD01-43AC-81DA-9D134D515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10850" y="4463653"/>
          <a:ext cx="9656064" cy="54315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6E62F-EBD1-4F9A-976F-B4721DAD6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202775-3B57-421A-AA0E-BD04F055B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6D656B-65D7-41FC-A2AF-6E5501102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3F1019-79AA-4853-A3A7-031A7B136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5DC591-C981-47F3-BF6A-CEF7B9F7C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E8E336-AE2D-4334-AD97-5007CF319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A2429C-F4BF-4BC2-A7D2-171AB50E2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2D535B-85C2-4035-9E69-2570C7FC7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36B03C-4A7D-4304-9D9A-A12ECC073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0C15BC-4A38-4F8F-98BD-D66336C6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2DBA95-1CB5-4C93-9478-07966011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528B38-D5BC-4343-9817-1C225312A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9F0BD3-7FAE-47F1-A927-D66C0E19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33"/>
  <sheetViews>
    <sheetView tabSelected="1" topLeftCell="D1" workbookViewId="0">
      <selection activeCell="X11" sqref="X11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111.48272017837236</v>
      </c>
      <c r="D2">
        <f t="shared" ref="D2:D18" si="3">S2</f>
        <v>400000</v>
      </c>
      <c r="E2">
        <f t="shared" ref="E2:E18" si="4">T2</f>
        <v>3588</v>
      </c>
      <c r="F2">
        <f t="shared" ref="F2:F18" si="5">ROUND((E2/10.764),0)</f>
        <v>333</v>
      </c>
      <c r="G2" t="str">
        <f t="shared" ref="G2:G18" si="6">U2</f>
        <v>nanded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1200</v>
      </c>
      <c r="R2" s="2">
        <f t="shared" ref="R2" si="12">Q2/10.764</f>
        <v>111.48272017837236</v>
      </c>
      <c r="S2">
        <v>400000</v>
      </c>
      <c r="T2">
        <f t="shared" ref="T2" si="13">ROUND((S2/R2),0)</f>
        <v>3588</v>
      </c>
      <c r="U2" t="s">
        <v>19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129.59866220735788</v>
      </c>
      <c r="D3">
        <f t="shared" si="3"/>
        <v>4185000</v>
      </c>
      <c r="E3">
        <f t="shared" si="4"/>
        <v>32292</v>
      </c>
      <c r="F3">
        <f t="shared" si="5"/>
        <v>3000</v>
      </c>
      <c r="G3" t="str">
        <f t="shared" si="6"/>
        <v>nanded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ref="P3:P18" si="16">O3*121.0167464</f>
        <v>0</v>
      </c>
      <c r="Q3" s="6">
        <v>1395</v>
      </c>
      <c r="R3" s="2">
        <f t="shared" ref="R3:R18" si="17">Q3/10.764</f>
        <v>129.59866220735788</v>
      </c>
      <c r="S3">
        <v>4185000</v>
      </c>
      <c r="T3" s="8">
        <f t="shared" ref="T3:T18" si="18">ROUND((S3/R3),0)</f>
        <v>32292</v>
      </c>
      <c r="U3" t="s">
        <v>19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153.28874024526201</v>
      </c>
      <c r="D4">
        <f t="shared" si="3"/>
        <v>907500</v>
      </c>
      <c r="E4">
        <f t="shared" si="4"/>
        <v>5920</v>
      </c>
      <c r="F4">
        <f t="shared" si="5"/>
        <v>550</v>
      </c>
      <c r="G4" t="str">
        <f t="shared" si="6"/>
        <v>nanded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6"/>
        <v>0</v>
      </c>
      <c r="Q4" s="6">
        <v>1650</v>
      </c>
      <c r="R4" s="2">
        <f t="shared" si="17"/>
        <v>153.28874024526201</v>
      </c>
      <c r="S4">
        <v>907500</v>
      </c>
      <c r="T4">
        <f t="shared" si="18"/>
        <v>5920</v>
      </c>
      <c r="U4" t="s">
        <v>19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139.35340022296546</v>
      </c>
      <c r="D5">
        <f t="shared" si="3"/>
        <v>4300000</v>
      </c>
      <c r="E5">
        <f t="shared" si="4"/>
        <v>30857</v>
      </c>
      <c r="F5">
        <f t="shared" si="5"/>
        <v>2867</v>
      </c>
      <c r="G5" t="str">
        <f t="shared" si="6"/>
        <v>nanded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6"/>
        <v>0</v>
      </c>
      <c r="Q5" s="6">
        <v>1500</v>
      </c>
      <c r="R5" s="2">
        <f t="shared" si="17"/>
        <v>139.35340022296546</v>
      </c>
      <c r="S5" s="8">
        <v>4300000</v>
      </c>
      <c r="T5" s="8">
        <f t="shared" si="18"/>
        <v>30857</v>
      </c>
      <c r="U5" s="8" t="s">
        <v>19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111.48272017837236</v>
      </c>
      <c r="D6">
        <f t="shared" si="3"/>
        <v>2510000</v>
      </c>
      <c r="E6">
        <f t="shared" si="4"/>
        <v>22515</v>
      </c>
      <c r="F6">
        <f t="shared" si="5"/>
        <v>2092</v>
      </c>
      <c r="G6" t="str">
        <f t="shared" si="6"/>
        <v>nanded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6"/>
        <v>0</v>
      </c>
      <c r="Q6" s="6">
        <v>1200</v>
      </c>
      <c r="R6" s="2">
        <f t="shared" si="17"/>
        <v>111.48272017837236</v>
      </c>
      <c r="S6" s="8">
        <v>2510000</v>
      </c>
      <c r="T6" s="8">
        <f t="shared" si="18"/>
        <v>22515</v>
      </c>
      <c r="U6" s="8" t="s">
        <v>19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111.48272017837236</v>
      </c>
      <c r="D7">
        <f t="shared" si="3"/>
        <v>3360000</v>
      </c>
      <c r="E7">
        <f t="shared" si="4"/>
        <v>30139</v>
      </c>
      <c r="F7">
        <f t="shared" si="5"/>
        <v>2800</v>
      </c>
      <c r="G7" t="str">
        <f t="shared" si="6"/>
        <v>nanded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6"/>
        <v>0</v>
      </c>
      <c r="Q7" s="6">
        <v>1200</v>
      </c>
      <c r="R7" s="2">
        <f t="shared" si="17"/>
        <v>111.48272017837236</v>
      </c>
      <c r="S7" s="8">
        <v>3360000</v>
      </c>
      <c r="T7" s="8">
        <f t="shared" si="18"/>
        <v>30139</v>
      </c>
      <c r="U7" s="8" t="s">
        <v>19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234.11371237458195</v>
      </c>
      <c r="D8">
        <f t="shared" si="3"/>
        <v>12500000</v>
      </c>
      <c r="E8">
        <f t="shared" si="4"/>
        <v>53393</v>
      </c>
      <c r="F8">
        <f t="shared" si="5"/>
        <v>4960</v>
      </c>
      <c r="G8" t="str">
        <f t="shared" si="6"/>
        <v>nanded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6"/>
        <v>0</v>
      </c>
      <c r="Q8" s="6">
        <v>2520</v>
      </c>
      <c r="R8" s="2">
        <f t="shared" si="17"/>
        <v>234.11371237458195</v>
      </c>
      <c r="S8" s="8">
        <v>12500000</v>
      </c>
      <c r="T8" s="8">
        <f t="shared" si="18"/>
        <v>53393</v>
      </c>
      <c r="U8" s="8" t="s">
        <v>19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146.28</v>
      </c>
      <c r="D9">
        <f t="shared" si="3"/>
        <v>1275000</v>
      </c>
      <c r="E9">
        <f t="shared" si="4"/>
        <v>8716</v>
      </c>
      <c r="F9">
        <f t="shared" si="5"/>
        <v>810</v>
      </c>
      <c r="G9" t="str">
        <f t="shared" si="6"/>
        <v>01.09.23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6"/>
        <v>0</v>
      </c>
      <c r="Q9" s="6">
        <f t="shared" ref="Q9:Q18" si="19">P9*8.99870078651798</f>
        <v>0</v>
      </c>
      <c r="R9" s="2">
        <v>146.28</v>
      </c>
      <c r="S9" s="8">
        <v>1275000</v>
      </c>
      <c r="T9" s="7">
        <f t="shared" si="18"/>
        <v>8716</v>
      </c>
      <c r="U9" s="8" t="s">
        <v>20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79.459999999999994</v>
      </c>
      <c r="D10">
        <f t="shared" si="3"/>
        <v>692000</v>
      </c>
      <c r="E10">
        <f t="shared" si="4"/>
        <v>8709</v>
      </c>
      <c r="F10">
        <f t="shared" si="5"/>
        <v>809</v>
      </c>
      <c r="G10" t="str">
        <f t="shared" si="6"/>
        <v>31.01.23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6"/>
        <v>0</v>
      </c>
      <c r="Q10" s="6">
        <f t="shared" si="19"/>
        <v>0</v>
      </c>
      <c r="R10" s="2">
        <v>79.459999999999994</v>
      </c>
      <c r="S10" s="8">
        <v>692000</v>
      </c>
      <c r="T10" s="7">
        <f t="shared" si="18"/>
        <v>8709</v>
      </c>
      <c r="U10" s="8" t="s">
        <v>21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111.48272017837236</v>
      </c>
      <c r="D11">
        <f t="shared" si="3"/>
        <v>3360000</v>
      </c>
      <c r="E11">
        <f t="shared" si="4"/>
        <v>30139</v>
      </c>
      <c r="F11">
        <f t="shared" si="5"/>
        <v>2800</v>
      </c>
      <c r="G11" t="str">
        <f t="shared" si="6"/>
        <v>nanded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si="16"/>
        <v>0</v>
      </c>
      <c r="Q11" s="6">
        <v>1200</v>
      </c>
      <c r="R11" s="2">
        <f t="shared" si="17"/>
        <v>111.48272017837236</v>
      </c>
      <c r="S11" s="8">
        <v>3360000</v>
      </c>
      <c r="T11" s="8">
        <f t="shared" si="18"/>
        <v>30139</v>
      </c>
      <c r="U11" s="8" t="s">
        <v>19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231.32664437012264</v>
      </c>
      <c r="D12">
        <f t="shared" si="3"/>
        <v>11000000</v>
      </c>
      <c r="E12">
        <f t="shared" si="4"/>
        <v>47552</v>
      </c>
      <c r="F12">
        <f t="shared" si="5"/>
        <v>4418</v>
      </c>
      <c r="G12" t="str">
        <f t="shared" si="6"/>
        <v>nanded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6"/>
        <v>0</v>
      </c>
      <c r="Q12" s="6">
        <v>2490</v>
      </c>
      <c r="R12" s="2">
        <f t="shared" si="17"/>
        <v>231.32664437012264</v>
      </c>
      <c r="S12" s="8">
        <v>11000000</v>
      </c>
      <c r="T12" s="8">
        <f t="shared" si="18"/>
        <v>47552</v>
      </c>
      <c r="U12" s="8" t="s">
        <v>19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111.48272017837236</v>
      </c>
      <c r="D13">
        <f t="shared" si="3"/>
        <v>4800000</v>
      </c>
      <c r="E13">
        <f t="shared" si="4"/>
        <v>43056</v>
      </c>
      <c r="F13">
        <f t="shared" si="5"/>
        <v>4000</v>
      </c>
      <c r="G13" t="str">
        <f t="shared" si="6"/>
        <v>nanded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6"/>
        <v>0</v>
      </c>
      <c r="Q13" s="6">
        <v>1200</v>
      </c>
      <c r="R13" s="2">
        <f t="shared" si="17"/>
        <v>111.48272017837236</v>
      </c>
      <c r="S13" s="8">
        <v>4800000</v>
      </c>
      <c r="T13" s="8">
        <f t="shared" si="18"/>
        <v>43056</v>
      </c>
      <c r="U13" s="8" t="s">
        <v>19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139.35340022296546</v>
      </c>
      <c r="D14">
        <f t="shared" si="3"/>
        <v>4200000</v>
      </c>
      <c r="E14">
        <f t="shared" si="4"/>
        <v>30139</v>
      </c>
      <c r="F14">
        <f t="shared" si="5"/>
        <v>2800</v>
      </c>
      <c r="G14" t="str">
        <f t="shared" si="6"/>
        <v>Taroda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6"/>
        <v>0</v>
      </c>
      <c r="Q14" s="6">
        <v>1500</v>
      </c>
      <c r="R14" s="2">
        <f t="shared" si="17"/>
        <v>139.35340022296546</v>
      </c>
      <c r="S14" s="8">
        <v>4200000</v>
      </c>
      <c r="T14" s="7">
        <f t="shared" si="18"/>
        <v>30139</v>
      </c>
      <c r="U14" s="8" t="s">
        <v>27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1950.9476031215163</v>
      </c>
      <c r="D15">
        <f t="shared" si="3"/>
        <v>73500000</v>
      </c>
      <c r="E15">
        <f t="shared" si="4"/>
        <v>37674</v>
      </c>
      <c r="F15">
        <f t="shared" si="5"/>
        <v>3500</v>
      </c>
      <c r="G15" t="str">
        <f t="shared" si="6"/>
        <v>Taroda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6"/>
        <v>0</v>
      </c>
      <c r="Q15" s="6">
        <v>21000</v>
      </c>
      <c r="R15" s="2">
        <f t="shared" si="17"/>
        <v>1950.9476031215163</v>
      </c>
      <c r="S15" s="8">
        <v>73500000</v>
      </c>
      <c r="T15" s="7">
        <f t="shared" si="18"/>
        <v>37674</v>
      </c>
      <c r="U15" s="8" t="s">
        <v>27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6"/>
        <v>0</v>
      </c>
      <c r="Q16" s="6">
        <f t="shared" si="19"/>
        <v>0</v>
      </c>
      <c r="R16" s="2">
        <f t="shared" si="17"/>
        <v>0</v>
      </c>
      <c r="S16">
        <v>0</v>
      </c>
      <c r="T16" t="e">
        <f t="shared" si="18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6"/>
        <v>0</v>
      </c>
      <c r="Q17" s="6">
        <f t="shared" si="19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6"/>
        <v>0</v>
      </c>
      <c r="Q18" s="6">
        <f t="shared" si="19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  <row r="22" spans="1:30" x14ac:dyDescent="0.25">
      <c r="J22" t="s">
        <v>25</v>
      </c>
    </row>
    <row r="23" spans="1:30" x14ac:dyDescent="0.25">
      <c r="K23" t="s">
        <v>18</v>
      </c>
    </row>
    <row r="24" spans="1:30" x14ac:dyDescent="0.25">
      <c r="H24">
        <f>K24*10.764</f>
        <v>4073.4205199999997</v>
      </c>
      <c r="J24" t="s">
        <v>17</v>
      </c>
      <c r="K24">
        <v>378.43</v>
      </c>
    </row>
    <row r="25" spans="1:30" x14ac:dyDescent="0.25">
      <c r="J25" t="s">
        <v>23</v>
      </c>
      <c r="K25">
        <v>30000</v>
      </c>
    </row>
    <row r="26" spans="1:30" x14ac:dyDescent="0.25">
      <c r="J26" t="s">
        <v>24</v>
      </c>
      <c r="K26">
        <f>K25*K24</f>
        <v>11352900</v>
      </c>
    </row>
    <row r="28" spans="1:30" x14ac:dyDescent="0.25">
      <c r="G28">
        <f>2800*10.764</f>
        <v>30139.199999999997</v>
      </c>
      <c r="M28" t="s">
        <v>22</v>
      </c>
    </row>
    <row r="29" spans="1:30" x14ac:dyDescent="0.25">
      <c r="M29" t="s">
        <v>26</v>
      </c>
    </row>
    <row r="31" spans="1:30" x14ac:dyDescent="0.25">
      <c r="M31">
        <f>4000*10.764</f>
        <v>43056</v>
      </c>
    </row>
    <row r="32" spans="1:30" x14ac:dyDescent="0.25">
      <c r="N32">
        <v>2875000</v>
      </c>
    </row>
    <row r="33" spans="14:14" x14ac:dyDescent="0.25">
      <c r="N33">
        <f>N32/378.43</f>
        <v>7597.1778135982877</v>
      </c>
    </row>
  </sheetData>
  <pageMargins left="0.7" right="0.7" top="0.75" bottom="0.75" header="0.3" footer="0.3"/>
  <pageSetup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40B6-DEBC-446C-B48E-8EE61E7CC77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058D1-1324-4F5B-9CEA-21C31D12076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E3A3D-E541-40A6-96ED-1CAA022E05C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BEE87-2C93-4A2C-9950-07190D9D23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6D10F-C9C1-4FD3-AAAB-69728AE4F3D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F64F4-6011-4F24-8FB2-41373C4F9D5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626B1C-C050-4DBA-94BA-B121DCB74BBA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BB3D1-C075-48E8-8E69-EC0DC09A8CF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3655E-06D8-41FA-A348-94763C7A8B4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9A17B-B022-4BA9-999F-4CA9363547B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3F41B2-7098-48C8-88A5-A6D5DD0B335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4CD53-B244-4502-B92F-D1DC41A0CE8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B5D9E-10D8-491B-9693-B3822113C97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2023-09-11T12:00:23Z</dcterms:modified>
</cp:coreProperties>
</file>