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Zaveri Bazar_Sushilkumar Balaraj Doddi\"/>
    </mc:Choice>
  </mc:AlternateContent>
  <xr:revisionPtr revIDLastSave="0" documentId="13_ncr:1_{BEDB8BA9-5EEA-4341-83E3-262741B076E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23" l="1"/>
  <c r="C4" i="25"/>
  <c r="C5" i="25" s="1"/>
  <c r="G31" i="4"/>
  <c r="G33" i="4" s="1"/>
  <c r="Q11" i="4"/>
  <c r="I27" i="4"/>
  <c r="G27" i="4"/>
  <c r="P2" i="4"/>
  <c r="Q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G11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<sst xmlns="http://schemas.openxmlformats.org/spreadsheetml/2006/main" count="133" uniqueCount="91">
  <si>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</si>
  <si>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</si>
  <si>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</si>
  <si>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</si>
  <si>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</si>
  <si>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</si>
  <si>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</si>
  <si>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</si>
  <si>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</si>
  <si>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</si>
  <si>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</si>
  <si>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</si>
  <si>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</si>
  <si>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</si>
  <si>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</si>
  <si>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</si>
  <si>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</si>
  <si>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</si>
  <si>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</si>
  <si>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</si>
  <si>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</si>
  <si>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</si>
  <si>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</si>
  <si>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</si>
  <si>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</si>
  <si>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</si>
  <si>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</si>
  <si>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</si>
  <si>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</si>
  <si>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</si>
  <si>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</si>
  <si>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</si>
  <si>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</si>
  <si>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</si>
  <si>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</si>
  <si>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</si>
  <si>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</si>
  <si>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</si>
  <si>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</si>
  <si>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</si>
  <si>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</si>
  <si>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</si>
  <si>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</si>
  <si>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</si>
  <si>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</si>
  <si>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</si>
  <si>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</si>
  <si>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</si>
  <si>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</si>
  <si>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</si>
  <si>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</si>
  <si>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</si>
  <si>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</si>
  <si>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</si>
  <si>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</si>
  <si>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</si>
  <si>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</si>
  <si>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</si>
  <si>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</si>
  <si>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</si>
  <si>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</si>
  <si>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</si>
  <si>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</si>
  <si>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</si>
  <si>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</si>
  <si>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</si>
  <si>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</si>
  <si>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</si>
  <si>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</si>
  <si>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</si>
  <si>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</si>
  <si>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</si>
  <si>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</si>
  <si>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</si>
  <si>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</si>
  <si>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</si>
  <si>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</si>
  <si>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</si>
  <si>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</si>
  <si>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</si>
  <si>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</si>
  <si>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</si>
  <si>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</si>
  <si>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</si>
  <si>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</si>
  <si>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31.08.2023</t>
  </si>
  <si>
    <t>IGR-18.01.23</t>
  </si>
  <si>
    <t>IGR-11.07.23</t>
  </si>
  <si>
    <t>IGR-31.05.23</t>
  </si>
  <si>
    <t>IGR-26.05.23</t>
  </si>
  <si>
    <t>IGR-30.01.23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</si>
</sst>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5CF24-ABDD-64D0-63C8-B909DBEF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297528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289095-133D-160D-5810-134F674E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47128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0D5D9-B112-AB0E-08BC-0DF25ECF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506852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3781E-2F44-89CB-014F-8095FD17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27652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F1C05-A6D7-C2BB-9EC8-95643B761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17651-A8F0-D49D-97EC-0B4D531F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B7F10-363B-E5A1-20E9-4394D7FB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15DCD6-2B10-CC20-4AF2-1D17DC73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626E8-32F2-497E-C59C-5B52D963B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v>39700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39700</v>
      </c>
      <c r="D5" s="62" t="s">
        <v>62</v>
      </c>
      <c r="E5" s="63">
        <f>C5/10.764</f>
        <v>3688.2199925678187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10300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9888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39288</v>
      </c>
      <c r="D9" s="62" t="s">
        <v>62</v>
      </c>
      <c r="E9" s="63">
        <f>C9/10.764</f>
        <v>3649.9442586399109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2019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4</v>
      </c>
      <c r="D13" s="69">
        <f>D12-C13</f>
        <v>96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13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797</v>
      </c>
      <c r="D18" s="26">
        <v>956</v>
      </c>
      <c r="F18" s="19"/>
    </row>
    <row r="19" spans="1:6" x14ac:dyDescent="0.25">
      <c r="A19" s="16" t="s">
        <v>74</v>
      </c>
      <c r="B19" s="6"/>
      <c r="C19" s="32">
        <f>C18*C16</f>
        <v>4782000</v>
      </c>
      <c r="D19" s="82">
        <f>C19/D18</f>
        <v>5002.0920502092049</v>
      </c>
      <c r="E19" s="69"/>
      <c r="F19" s="33"/>
    </row>
    <row r="20" spans="1:6" x14ac:dyDescent="0.25">
      <c r="A20" s="16" t="s">
        <v>24</v>
      </c>
      <c r="C20" s="34">
        <f>C19*90%</f>
        <v>4303800</v>
      </c>
      <c r="D20" s="32"/>
      <c r="F20" s="19"/>
    </row>
    <row r="21" spans="1:6" x14ac:dyDescent="0.25">
      <c r="A21" s="16" t="s">
        <v>25</v>
      </c>
      <c r="C21" s="34">
        <f>C19*80%</f>
        <v>3825600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1992500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9962.5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6" sqref="S6:S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900</v>
      </c>
      <c r="C2" s="4">
        <f t="shared" ref="C2:C16" si="1">B2*1.2</f>
        <v>1080</v>
      </c>
      <c r="D2" s="4">
        <f t="shared" ref="D2:D16" si="2">C2*1.2</f>
        <v>1296</v>
      </c>
      <c r="E2" s="5">
        <f t="shared" ref="E2:E16" si="3">R2</f>
        <v>6500000</v>
      </c>
      <c r="F2" s="77">
        <f t="shared" ref="F2:F15" si="4">ROUND((E2/B2),0)</f>
        <v>7222</v>
      </c>
      <c r="G2" s="77">
        <f t="shared" ref="G2:G15" si="5">ROUND((E2/C2),0)</f>
        <v>6019</v>
      </c>
      <c r="H2" s="77">
        <f t="shared" ref="H2:H15" si="6">ROUND((E2/D2),0)</f>
        <v>5015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900</v>
      </c>
      <c r="R2" s="78">
        <v>6500000</v>
      </c>
      <c r="S2" s="2"/>
    </row>
    <row r="3" spans="1:19" x14ac:dyDescent="0.25">
      <c r="A3" s="4">
        <v>2</v>
      </c>
      <c r="B3" s="4">
        <f t="shared" si="0"/>
        <v>950</v>
      </c>
      <c r="C3" s="4">
        <f t="shared" si="1"/>
        <v>1140</v>
      </c>
      <c r="D3" s="4">
        <f t="shared" si="2"/>
        <v>1368</v>
      </c>
      <c r="E3" s="5">
        <f t="shared" si="3"/>
        <v>8000000</v>
      </c>
      <c r="F3" s="77">
        <f t="shared" si="4"/>
        <v>8421</v>
      </c>
      <c r="G3" s="77">
        <f t="shared" si="5"/>
        <v>7018</v>
      </c>
      <c r="H3" s="77">
        <f t="shared" si="6"/>
        <v>5848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1140</v>
      </c>
      <c r="Q3" s="7">
        <f t="shared" ref="Q3:Q11" si="10">P3/1.2</f>
        <v>950</v>
      </c>
      <c r="R3" s="78">
        <v>8000000</v>
      </c>
      <c r="S3" s="2"/>
    </row>
    <row r="4" spans="1:19" x14ac:dyDescent="0.25">
      <c r="A4" s="4">
        <v>3</v>
      </c>
      <c r="B4" s="4">
        <f t="shared" si="0"/>
        <v>800</v>
      </c>
      <c r="C4" s="4">
        <f t="shared" si="1"/>
        <v>960</v>
      </c>
      <c r="D4" s="4">
        <f t="shared" si="2"/>
        <v>1152</v>
      </c>
      <c r="E4" s="5">
        <f t="shared" si="3"/>
        <v>5500000</v>
      </c>
      <c r="F4" s="77">
        <f t="shared" si="4"/>
        <v>6875</v>
      </c>
      <c r="G4" s="77">
        <f t="shared" si="5"/>
        <v>5729</v>
      </c>
      <c r="H4" s="77">
        <f t="shared" si="6"/>
        <v>4774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800</v>
      </c>
      <c r="R4" s="78">
        <v>5500000</v>
      </c>
      <c r="S4" s="2"/>
    </row>
    <row r="5" spans="1:19" x14ac:dyDescent="0.25">
      <c r="A5" s="4">
        <v>4</v>
      </c>
      <c r="B5" s="4">
        <f t="shared" si="0"/>
        <v>815</v>
      </c>
      <c r="C5" s="4">
        <f t="shared" si="1"/>
        <v>978</v>
      </c>
      <c r="D5" s="4">
        <f t="shared" si="2"/>
        <v>1173.5999999999999</v>
      </c>
      <c r="E5" s="5">
        <f t="shared" si="3"/>
        <v>7200000</v>
      </c>
      <c r="F5" s="77">
        <f t="shared" si="4"/>
        <v>8834</v>
      </c>
      <c r="G5" s="77">
        <f t="shared" si="5"/>
        <v>7362</v>
      </c>
      <c r="H5" s="77">
        <f t="shared" si="6"/>
        <v>6135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815</v>
      </c>
      <c r="R5" s="78">
        <v>7200000</v>
      </c>
      <c r="S5" s="2"/>
    </row>
    <row r="6" spans="1:19" x14ac:dyDescent="0.25">
      <c r="A6" s="4">
        <v>5</v>
      </c>
      <c r="B6" s="4">
        <f t="shared" si="0"/>
        <v>811</v>
      </c>
      <c r="C6" s="4">
        <f t="shared" si="1"/>
        <v>973.19999999999993</v>
      </c>
      <c r="D6" s="4">
        <f t="shared" si="2"/>
        <v>1167.8399999999999</v>
      </c>
      <c r="E6" s="5">
        <f t="shared" si="3"/>
        <v>4500000</v>
      </c>
      <c r="F6" s="77">
        <f t="shared" si="4"/>
        <v>5549</v>
      </c>
      <c r="G6" s="77">
        <f t="shared" si="5"/>
        <v>4624</v>
      </c>
      <c r="H6" s="77">
        <f t="shared" si="6"/>
        <v>3853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811</v>
      </c>
      <c r="R6" s="78">
        <v>4500000</v>
      </c>
      <c r="S6" s="78" t="s">
        <v>86</v>
      </c>
    </row>
    <row r="7" spans="1:19" x14ac:dyDescent="0.25">
      <c r="A7" s="4">
        <v>6</v>
      </c>
      <c r="B7" s="4">
        <f t="shared" si="0"/>
        <v>815</v>
      </c>
      <c r="C7" s="4">
        <f t="shared" si="1"/>
        <v>978</v>
      </c>
      <c r="D7" s="4">
        <f t="shared" si="2"/>
        <v>1173.5999999999999</v>
      </c>
      <c r="E7" s="5">
        <f t="shared" si="3"/>
        <v>4000000</v>
      </c>
      <c r="F7" s="79">
        <f t="shared" si="4"/>
        <v>4908</v>
      </c>
      <c r="G7" s="79">
        <f t="shared" si="5"/>
        <v>4090</v>
      </c>
      <c r="H7" s="79">
        <f t="shared" si="6"/>
        <v>3408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9"/>
        <v>0</v>
      </c>
      <c r="Q7" s="80">
        <v>815</v>
      </c>
      <c r="R7" s="81">
        <v>4000000</v>
      </c>
      <c r="S7" s="81" t="s">
        <v>87</v>
      </c>
    </row>
    <row r="8" spans="1:19" x14ac:dyDescent="0.25">
      <c r="A8" s="4">
        <v>7</v>
      </c>
      <c r="B8" s="4">
        <f t="shared" si="0"/>
        <v>815</v>
      </c>
      <c r="C8" s="4">
        <f t="shared" si="1"/>
        <v>978</v>
      </c>
      <c r="D8" s="4">
        <f t="shared" si="2"/>
        <v>1173.5999999999999</v>
      </c>
      <c r="E8" s="5">
        <f t="shared" si="3"/>
        <v>3700000</v>
      </c>
      <c r="F8" s="79">
        <f t="shared" si="4"/>
        <v>4540</v>
      </c>
      <c r="G8" s="79">
        <f t="shared" si="5"/>
        <v>3783</v>
      </c>
      <c r="H8" s="79">
        <f t="shared" si="6"/>
        <v>3153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f t="shared" si="9"/>
        <v>0</v>
      </c>
      <c r="Q8" s="80">
        <v>815</v>
      </c>
      <c r="R8" s="81">
        <v>3700000</v>
      </c>
      <c r="S8" s="81" t="s">
        <v>88</v>
      </c>
    </row>
    <row r="9" spans="1:19" x14ac:dyDescent="0.25">
      <c r="A9" s="4">
        <v>8</v>
      </c>
      <c r="B9" s="4">
        <f t="shared" si="0"/>
        <v>556</v>
      </c>
      <c r="C9" s="4">
        <f t="shared" si="1"/>
        <v>667.19999999999993</v>
      </c>
      <c r="D9" s="4">
        <f t="shared" si="2"/>
        <v>800.63999999999987</v>
      </c>
      <c r="E9" s="5">
        <f t="shared" si="3"/>
        <v>2500000</v>
      </c>
      <c r="F9" s="4">
        <f t="shared" si="4"/>
        <v>4496</v>
      </c>
      <c r="G9" s="4">
        <f t="shared" si="5"/>
        <v>3747</v>
      </c>
      <c r="H9" s="4">
        <f t="shared" si="6"/>
        <v>3123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556</v>
      </c>
      <c r="R9" s="2">
        <v>2500000</v>
      </c>
      <c r="S9" s="2" t="s">
        <v>89</v>
      </c>
    </row>
    <row r="10" spans="1:19" x14ac:dyDescent="0.25">
      <c r="A10" s="4">
        <v>9</v>
      </c>
      <c r="B10" s="4">
        <f t="shared" si="0"/>
        <v>650.83333333333337</v>
      </c>
      <c r="C10" s="4">
        <f t="shared" si="1"/>
        <v>781</v>
      </c>
      <c r="D10" s="4">
        <f t="shared" si="2"/>
        <v>937.19999999999993</v>
      </c>
      <c r="E10" s="5">
        <f t="shared" si="3"/>
        <v>4200000</v>
      </c>
      <c r="F10" s="77">
        <f t="shared" si="4"/>
        <v>6453</v>
      </c>
      <c r="G10" s="77">
        <f t="shared" si="5"/>
        <v>5378</v>
      </c>
      <c r="H10" s="77">
        <f t="shared" si="6"/>
        <v>4481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781</v>
      </c>
      <c r="Q10" s="7">
        <f t="shared" si="10"/>
        <v>650.83333333333337</v>
      </c>
      <c r="R10" s="78">
        <v>4200000</v>
      </c>
      <c r="S10" s="78" t="s">
        <v>90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1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 t="s">
        <v>71</v>
      </c>
      <c r="G27" s="10">
        <f>666+63+16</f>
        <v>745</v>
      </c>
      <c r="H27" s="10">
        <v>7000</v>
      </c>
      <c r="I27" s="10">
        <f>G27*H27</f>
        <v>5215000</v>
      </c>
    </row>
    <row r="28" spans="1:19" s="10" customFormat="1" x14ac:dyDescent="0.25">
      <c r="C28" s="71" t="s">
        <v>75</v>
      </c>
      <c r="D28" s="71" t="s">
        <v>85</v>
      </c>
      <c r="F28" s="56" t="s">
        <v>84</v>
      </c>
      <c r="G28" s="56">
        <v>797</v>
      </c>
    </row>
    <row r="29" spans="1:19" s="10" customFormat="1" x14ac:dyDescent="0.25">
      <c r="C29" s="71" t="s">
        <v>1</v>
      </c>
      <c r="D29" s="71">
        <v>4188000</v>
      </c>
      <c r="F29" s="56" t="s">
        <v>72</v>
      </c>
      <c r="G29" s="56">
        <v>1135</v>
      </c>
      <c r="H29" s="10">
        <f>G29/G28</f>
        <v>1.4240903387703889</v>
      </c>
    </row>
    <row r="30" spans="1:19" s="10" customFormat="1" x14ac:dyDescent="0.25">
      <c r="F30" s="56" t="s">
        <v>73</v>
      </c>
      <c r="G30" s="56">
        <v>5500</v>
      </c>
    </row>
    <row r="31" spans="1:19" s="10" customFormat="1" x14ac:dyDescent="0.25">
      <c r="C31" s="74"/>
      <c r="D31" s="74"/>
      <c r="F31" s="74" t="s">
        <v>74</v>
      </c>
      <c r="G31" s="74">
        <f>G28*G30</f>
        <v>4383500</v>
      </c>
      <c r="H31" s="10">
        <f>G31/D29</f>
        <v>1.0466809933142311</v>
      </c>
    </row>
    <row r="32" spans="1:19" s="10" customFormat="1" x14ac:dyDescent="0.25">
      <c r="C32" s="74"/>
      <c r="D32" s="74"/>
      <c r="F32" s="74" t="s">
        <v>24</v>
      </c>
      <c r="G32" s="74">
        <f>G31*90%</f>
        <v>3945150</v>
      </c>
    </row>
    <row r="33" spans="3:7" s="10" customFormat="1" x14ac:dyDescent="0.25">
      <c r="C33" s="74"/>
      <c r="D33" s="74"/>
      <c r="F33" s="74" t="s">
        <v>25</v>
      </c>
      <c r="G33" s="74">
        <f>G31*80%</f>
        <v>3506800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2023-09-13T11:43:34Z</dcterms:modified>
</cp:coreProperties>
</file>