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ivkumar Madaya Gowda\"/>
    </mc:Choice>
  </mc:AlternateContent>
  <xr:revisionPtr revIDLastSave="0" documentId="13_ncr:1_{2BC8DB91-D03E-4D67-A642-0C79FDC60A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6" i="4" l="1"/>
  <c r="S39" i="4" l="1"/>
  <c r="S37" i="4"/>
  <c r="S36" i="4"/>
  <c r="S34" i="4"/>
  <c r="S35" i="4"/>
  <c r="S33" i="4"/>
  <c r="S32" i="4"/>
  <c r="S30" i="4"/>
  <c r="S31" i="4" s="1"/>
  <c r="S29" i="4"/>
  <c r="S28" i="4"/>
  <c r="S27" i="4"/>
  <c r="S26" i="4"/>
  <c r="S25" i="4"/>
  <c r="S24" i="4"/>
  <c r="S23" i="4"/>
  <c r="S22" i="4"/>
  <c r="S21" i="4"/>
  <c r="J19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<sst xmlns="http://schemas.openxmlformats.org/spreadsheetml/2006/main" count="35" uniqueCount="28">
  <si>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</si>
  <si>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</si>
  <si>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</si>
  <si>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</si>
  <si>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</si>
  <si>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</si>
  <si>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</si>
  <si>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</si>
  <si>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</si>
  <si>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</si>
  <si>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</si>
  <si>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</si>
  <si>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</si>
  <si>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- 2017 - 1,53,72,000/-</t>
  </si>
  <si>
    <t>sa 1098 * 14000</t>
  </si>
  <si>
    <t>agreemetn -  02.08.2017 - 1.43 cr</t>
  </si>
  <si>
    <t>ca</t>
  </si>
  <si>
    <t>1 car pakr</t>
  </si>
  <si>
    <t>rate</t>
  </si>
  <si>
    <t>fmv</t>
  </si>
  <si>
    <t>f. no. 2001, 20th floor, B wing, Maple , Runwal Green, Mulund goregaon link road, bhandup west</t>
  </si>
  <si>
    <t>oc - 2016</t>
  </si>
  <si>
    <t>runwal green</t>
  </si>
  <si>
    <t>24000 to 28000 on ca</t>
  </si>
  <si>
    <t>mca</t>
  </si>
  <si>
    <t>cb</t>
  </si>
  <si>
    <t>bal</t>
  </si>
  <si>
    <t>incl car prk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</si>
</sst>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0F9F5-C2A5-438A-BB35-CB37969A8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A0F5C4-02FF-40AD-B26F-B6C23ADF3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FE512-A4E4-403D-83FA-4A10A451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485EC2-01DA-4379-91CC-26A4F449E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F79A2-90B0-4A03-AA5E-20ACE15F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9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732</v>
      </c>
      <c r="C2" s="4">
        <f>B2*1.2</f>
        <v>878.4</v>
      </c>
      <c r="D2" s="4">
        <f t="shared" ref="D2:D13" si="2">C2*1.2</f>
        <v>1054.08</v>
      </c>
      <c r="E2" s="5">
        <f t="shared" ref="E2:E13" si="3">R2</f>
        <v>19900000</v>
      </c>
      <c r="F2" s="10">
        <f t="shared" ref="F2:F13" si="4">ROUND((E2/B2),0)</f>
        <v>27186</v>
      </c>
      <c r="G2" s="10">
        <f t="shared" ref="G2:G13" si="5">ROUND((E2/C2),0)</f>
        <v>22655</v>
      </c>
      <c r="H2" s="10">
        <f t="shared" ref="H2:H13" si="6">ROUND((E2/D2),0)</f>
        <v>18879</v>
      </c>
      <c r="I2" s="4" t="e">
        <f>#REF!</f>
        <v>#REF!</v>
      </c>
      <c r="J2" s="4" t="str">
        <f t="shared" ref="J2:J13" si="7">S2</f>
        <v>runwal green</v>
      </c>
      <c r="O2">
        <v>0</v>
      </c>
      <c r="P2">
        <f t="shared" ref="P2:P12" si="8">O2/1.2</f>
        <v>0</v>
      </c>
      <c r="Q2">
        <v>732</v>
      </c>
      <c r="R2" s="2">
        <v>19900000</v>
      </c>
      <c r="S2" s="8" t="s">
        <v>22</v>
      </c>
      <c r="T2" s="8"/>
    </row>
    <row r="3" spans="1:20" x14ac:dyDescent="0.25">
      <c r="A3" s="4">
        <f t="shared" si="0"/>
        <v>0</v>
      </c>
      <c r="B3" s="4">
        <f t="shared" si="1"/>
        <v>732</v>
      </c>
      <c r="C3" s="4">
        <f t="shared" ref="C3:C15" si="9">B3*1.2</f>
        <v>878.4</v>
      </c>
      <c r="D3" s="4">
        <f t="shared" si="2"/>
        <v>1054.08</v>
      </c>
      <c r="E3" s="5">
        <f t="shared" si="3"/>
        <v>19000000</v>
      </c>
      <c r="F3" s="15">
        <f t="shared" si="4"/>
        <v>25956</v>
      </c>
      <c r="G3" s="10">
        <f t="shared" si="5"/>
        <v>21630</v>
      </c>
      <c r="H3" s="10">
        <f t="shared" si="6"/>
        <v>18025</v>
      </c>
      <c r="I3" s="4" t="e">
        <f>#REF!</f>
        <v>#REF!</v>
      </c>
      <c r="J3" s="4" t="str">
        <f t="shared" si="7"/>
        <v>runwal green</v>
      </c>
      <c r="O3">
        <v>0</v>
      </c>
      <c r="P3">
        <f t="shared" si="8"/>
        <v>0</v>
      </c>
      <c r="Q3">
        <v>732</v>
      </c>
      <c r="R3" s="2">
        <v>19000000</v>
      </c>
      <c r="S3" s="8" t="s">
        <v>22</v>
      </c>
      <c r="T3" s="8"/>
    </row>
    <row r="4" spans="1:20" x14ac:dyDescent="0.25">
      <c r="A4" s="4">
        <f t="shared" si="0"/>
        <v>0</v>
      </c>
      <c r="B4" s="4">
        <f t="shared" si="1"/>
        <v>732</v>
      </c>
      <c r="C4" s="4">
        <f t="shared" si="9"/>
        <v>878.4</v>
      </c>
      <c r="D4" s="4">
        <f t="shared" si="2"/>
        <v>1054.08</v>
      </c>
      <c r="E4" s="5">
        <f t="shared" si="3"/>
        <v>18500000</v>
      </c>
      <c r="F4" s="15">
        <f t="shared" si="4"/>
        <v>25273</v>
      </c>
      <c r="G4" s="10">
        <f t="shared" si="5"/>
        <v>21061</v>
      </c>
      <c r="H4" s="10">
        <f t="shared" si="6"/>
        <v>17551</v>
      </c>
      <c r="I4" s="4" t="e">
        <f>#REF!</f>
        <v>#REF!</v>
      </c>
      <c r="J4" s="4" t="str">
        <f t="shared" si="7"/>
        <v>runwal green</v>
      </c>
      <c r="O4">
        <v>0</v>
      </c>
      <c r="P4">
        <f t="shared" si="8"/>
        <v>0</v>
      </c>
      <c r="Q4">
        <v>732</v>
      </c>
      <c r="R4" s="2">
        <v>18500000</v>
      </c>
      <c r="S4" s="8" t="s">
        <v>22</v>
      </c>
      <c r="T4" s="8"/>
    </row>
    <row r="5" spans="1:20" x14ac:dyDescent="0.25">
      <c r="A5" s="4">
        <f t="shared" si="0"/>
        <v>0</v>
      </c>
      <c r="B5" s="4">
        <f t="shared" si="1"/>
        <v>689</v>
      </c>
      <c r="C5" s="4">
        <f t="shared" si="9"/>
        <v>826.8</v>
      </c>
      <c r="D5" s="4">
        <f t="shared" si="2"/>
        <v>992.15999999999985</v>
      </c>
      <c r="E5" s="5">
        <f t="shared" si="3"/>
        <v>17000000</v>
      </c>
      <c r="F5" s="15">
        <f t="shared" si="4"/>
        <v>24673</v>
      </c>
      <c r="G5" s="15">
        <f t="shared" si="5"/>
        <v>20561</v>
      </c>
      <c r="H5" s="10">
        <f t="shared" si="6"/>
        <v>17134</v>
      </c>
      <c r="I5" s="4" t="e">
        <f>#REF!</f>
        <v>#REF!</v>
      </c>
      <c r="J5" s="4" t="str">
        <f t="shared" si="7"/>
        <v>runwal green</v>
      </c>
      <c r="O5">
        <v>0</v>
      </c>
      <c r="P5">
        <f t="shared" si="8"/>
        <v>0</v>
      </c>
      <c r="Q5">
        <v>689</v>
      </c>
      <c r="R5" s="2">
        <v>17000000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732</v>
      </c>
      <c r="C6" s="4">
        <f t="shared" si="9"/>
        <v>878.4</v>
      </c>
      <c r="D6" s="4">
        <f t="shared" si="2"/>
        <v>1054.08</v>
      </c>
      <c r="E6" s="5">
        <f t="shared" si="3"/>
        <v>19500000</v>
      </c>
      <c r="F6" s="10">
        <f t="shared" si="4"/>
        <v>26639</v>
      </c>
      <c r="G6" s="15">
        <f t="shared" si="5"/>
        <v>22199</v>
      </c>
      <c r="H6" s="10">
        <f t="shared" si="6"/>
        <v>18500</v>
      </c>
      <c r="I6" s="4" t="e">
        <f>#REF!</f>
        <v>#REF!</v>
      </c>
      <c r="J6" s="4" t="str">
        <f t="shared" si="7"/>
        <v>runwal green</v>
      </c>
      <c r="O6">
        <v>0</v>
      </c>
      <c r="P6">
        <f t="shared" si="8"/>
        <v>0</v>
      </c>
      <c r="Q6">
        <v>732</v>
      </c>
      <c r="R6" s="2">
        <v>19500000</v>
      </c>
      <c r="S6" s="8" t="s">
        <v>22</v>
      </c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ref="Q7:Q12" si="10">P7/1.2</f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6" spans="1:20" x14ac:dyDescent="0.25">
      <c r="I16" t="s">
        <v>20</v>
      </c>
    </row>
    <row r="17" spans="6:24" x14ac:dyDescent="0.25">
      <c r="I17" t="s">
        <v>16</v>
      </c>
      <c r="J17">
        <v>732</v>
      </c>
      <c r="O17" t="s">
        <v>17</v>
      </c>
    </row>
    <row r="18" spans="6:24" x14ac:dyDescent="0.25">
      <c r="I18" t="s">
        <v>18</v>
      </c>
      <c r="J18">
        <v>24000</v>
      </c>
    </row>
    <row r="19" spans="6:24" x14ac:dyDescent="0.25">
      <c r="I19" t="s">
        <v>19</v>
      </c>
      <c r="J19">
        <f>J18*J17</f>
        <v>17568000</v>
      </c>
      <c r="N19" t="s">
        <v>27</v>
      </c>
    </row>
    <row r="20" spans="6:24" x14ac:dyDescent="0.25">
      <c r="Q20" t="s">
        <v>24</v>
      </c>
    </row>
    <row r="21" spans="6:24" x14ac:dyDescent="0.25">
      <c r="Q21">
        <v>16.309999999999999</v>
      </c>
      <c r="R21">
        <v>10.89</v>
      </c>
      <c r="S21">
        <f>R21*Q21</f>
        <v>177.61589999999998</v>
      </c>
    </row>
    <row r="22" spans="6:24" x14ac:dyDescent="0.25">
      <c r="G22" s="6"/>
      <c r="H22" s="6"/>
      <c r="Q22">
        <v>9.26</v>
      </c>
      <c r="R22">
        <v>2.96</v>
      </c>
      <c r="S22">
        <f t="shared" ref="S22:S36" si="21">R22*Q22</f>
        <v>27.409599999999998</v>
      </c>
    </row>
    <row r="23" spans="6:24" x14ac:dyDescent="0.25">
      <c r="I23" t="s">
        <v>21</v>
      </c>
      <c r="Q23">
        <v>7.26</v>
      </c>
      <c r="R23">
        <v>11.93</v>
      </c>
      <c r="S23">
        <f t="shared" si="21"/>
        <v>86.611800000000002</v>
      </c>
    </row>
    <row r="24" spans="6:24" x14ac:dyDescent="0.25">
      <c r="I24" t="s">
        <v>15</v>
      </c>
      <c r="P24" s="11"/>
      <c r="Q24" s="11">
        <v>4.42</v>
      </c>
      <c r="R24" s="13">
        <v>8.18</v>
      </c>
      <c r="S24">
        <f t="shared" si="21"/>
        <v>36.1556</v>
      </c>
      <c r="T24" s="11"/>
      <c r="U24" s="11"/>
      <c r="V24" s="11"/>
      <c r="W24" s="11"/>
      <c r="X24" s="11"/>
    </row>
    <row r="25" spans="6:24" x14ac:dyDescent="0.25">
      <c r="I25" t="s">
        <v>13</v>
      </c>
      <c r="P25" s="11"/>
      <c r="Q25" s="14">
        <v>4.3</v>
      </c>
      <c r="R25" s="14">
        <v>8.19</v>
      </c>
      <c r="S25">
        <f t="shared" si="21"/>
        <v>35.216999999999999</v>
      </c>
      <c r="T25" s="14"/>
      <c r="U25" s="14"/>
      <c r="V25" s="11"/>
      <c r="W25" s="11"/>
      <c r="X25" s="11"/>
    </row>
    <row r="26" spans="6:24" x14ac:dyDescent="0.25">
      <c r="F26" s="7">
        <f>153+12</f>
        <v>165</v>
      </c>
      <c r="I26" t="s">
        <v>14</v>
      </c>
      <c r="P26" s="11"/>
      <c r="Q26" s="11">
        <v>10.94</v>
      </c>
      <c r="R26" s="11">
        <v>9.94</v>
      </c>
      <c r="S26">
        <f t="shared" si="21"/>
        <v>108.74359999999999</v>
      </c>
      <c r="T26" s="11"/>
      <c r="U26" s="11"/>
      <c r="V26" s="11"/>
      <c r="W26" s="11"/>
      <c r="X26" s="11"/>
    </row>
    <row r="27" spans="6:24" x14ac:dyDescent="0.25">
      <c r="I27" t="s">
        <v>23</v>
      </c>
      <c r="P27" s="11"/>
      <c r="Q27" s="11">
        <v>10.42</v>
      </c>
      <c r="R27" s="11">
        <v>10.49</v>
      </c>
      <c r="S27">
        <f t="shared" si="21"/>
        <v>109.3058</v>
      </c>
      <c r="T27" s="11"/>
      <c r="U27" s="11"/>
      <c r="V27" s="11"/>
      <c r="W27" s="11"/>
      <c r="X27" s="11"/>
    </row>
    <row r="28" spans="6:24" x14ac:dyDescent="0.25">
      <c r="P28" s="11"/>
      <c r="Q28" s="11">
        <v>8.7799999999999994</v>
      </c>
      <c r="R28" s="12">
        <v>3.37</v>
      </c>
      <c r="S28">
        <f t="shared" si="21"/>
        <v>29.5886</v>
      </c>
      <c r="T28" s="12"/>
      <c r="U28" s="12"/>
      <c r="V28" s="11"/>
      <c r="W28" s="11"/>
      <c r="X28" s="11"/>
    </row>
    <row r="29" spans="6:24" x14ac:dyDescent="0.25">
      <c r="P29" s="11"/>
      <c r="Q29" s="11">
        <v>3.12</v>
      </c>
      <c r="R29" s="11">
        <v>8.0399999999999991</v>
      </c>
      <c r="S29">
        <f t="shared" si="21"/>
        <v>25.084799999999998</v>
      </c>
      <c r="T29" s="11"/>
      <c r="U29" s="11"/>
      <c r="V29" s="11"/>
      <c r="W29" s="11"/>
      <c r="X29" s="11"/>
    </row>
    <row r="30" spans="6:24" x14ac:dyDescent="0.25">
      <c r="P30" s="11"/>
      <c r="Q30" s="11">
        <v>0</v>
      </c>
      <c r="R30" s="11">
        <v>2.29</v>
      </c>
      <c r="S30">
        <f t="shared" si="21"/>
        <v>0</v>
      </c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S31" s="6">
        <f>SUM(S21:S30)</f>
        <v>635.73269999999991</v>
      </c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>
        <f t="shared" si="21"/>
        <v>0</v>
      </c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>
        <f t="shared" si="21"/>
        <v>0</v>
      </c>
      <c r="T33" s="11"/>
      <c r="U33" s="11"/>
      <c r="V33" s="11"/>
      <c r="W33" s="11"/>
      <c r="X33" s="11"/>
    </row>
    <row r="34" spans="16:24" x14ac:dyDescent="0.25">
      <c r="P34" t="s">
        <v>25</v>
      </c>
      <c r="Q34" s="11">
        <v>6.55</v>
      </c>
      <c r="R34" s="11">
        <v>2.29</v>
      </c>
      <c r="S34" s="6">
        <f t="shared" ref="S34" si="22">R34*Q34</f>
        <v>14.999499999999999</v>
      </c>
      <c r="T34" s="11"/>
    </row>
    <row r="35" spans="16:24" x14ac:dyDescent="0.25">
      <c r="P35" t="s">
        <v>26</v>
      </c>
      <c r="Q35" s="11">
        <v>10.89</v>
      </c>
      <c r="R35" s="11">
        <v>3.3</v>
      </c>
      <c r="S35">
        <f t="shared" si="21"/>
        <v>35.936999999999998</v>
      </c>
      <c r="T35" s="6"/>
    </row>
    <row r="36" spans="16:24" x14ac:dyDescent="0.25">
      <c r="P36" s="11"/>
      <c r="Q36" s="11">
        <v>10.4</v>
      </c>
      <c r="R36" s="11">
        <v>2.1</v>
      </c>
      <c r="S36">
        <f t="shared" si="21"/>
        <v>21.840000000000003</v>
      </c>
    </row>
    <row r="37" spans="16:24" x14ac:dyDescent="0.25">
      <c r="S37" s="6">
        <f>S36+S35</f>
        <v>57.777000000000001</v>
      </c>
    </row>
    <row r="39" spans="16:24" x14ac:dyDescent="0.25">
      <c r="S39">
        <f>S37+S34+S31</f>
        <v>708.50919999999996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0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2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13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2023-09-12T11:14:48Z</dcterms:modified>
</cp:coreProperties>
</file>