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037455E-082F-47F7-BA7E-B8CFC6FC4D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C37" i="1"/>
  <c r="C36" i="1"/>
  <c r="C35" i="1"/>
  <c r="B20" i="1"/>
  <c r="E6" i="1"/>
  <c r="F6" i="1" s="1"/>
  <c r="B10" i="1" l="1"/>
  <c r="B11" i="1" s="1"/>
  <c r="B8" i="1"/>
  <c r="B6" i="1"/>
  <c r="B5" i="1"/>
  <c r="B14" i="1" s="1"/>
  <c r="B12" i="1" l="1"/>
  <c r="B13" i="1"/>
  <c r="B15" i="1" s="1"/>
  <c r="B17" i="1" s="1"/>
  <c r="I4" i="1"/>
  <c r="I5" i="1" s="1"/>
  <c r="I31" i="1"/>
  <c r="B21" i="1" l="1"/>
  <c r="C38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<sst xmlns="http://schemas.openxmlformats.org/spreadsheetml/2006/main" count="29" uniqueCount="28">
  <si>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</si>
  <si>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</si>
  <si>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</si>
  <si>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</si>
  <si>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</si>
  <si>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</si>
  <si>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</si>
  <si>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</si>
  <si>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</si>
  <si>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</si>
  <si>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</si>
  <si>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</si>
  <si>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</si>
  <si>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</si>
  <si>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</si>
  <si>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</si>
  <si>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</si>
  <si>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</si>
  <si>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</si>
  <si>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</si>
  <si>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</si>
  <si>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</si>
  <si>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</si>
  <si>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</si>
  <si>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</si>
  <si>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</si>
  <si>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>Total Value</t>
  </si>
  <si>
    <t>Proposed Inteior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</si>
</sst>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0" fillId="0" borderId="0" xfId="1" applyNumberFormat="1" applyFont="1"/>
    <xf numFmtId="164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11500</v>
      </c>
      <c r="C3" s="21"/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2">
        <v>2800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8700</v>
      </c>
      <c r="C5" s="21"/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2800</v>
      </c>
      <c r="C6" s="21"/>
      <c r="D6" s="9"/>
      <c r="E6">
        <f>53.55*10.764</f>
        <v>576.41219999999998</v>
      </c>
      <c r="F6">
        <f>E6*1.1</f>
        <v>634.05342000000007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60</v>
      </c>
      <c r="C8" s="34"/>
      <c r="D8" s="35"/>
      <c r="E8" s="9"/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0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</v>
      </c>
      <c r="C11" s="44"/>
      <c r="D11" s="49"/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0</v>
      </c>
      <c r="C12" s="45"/>
      <c r="D12" s="50"/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2800</v>
      </c>
      <c r="C13" s="45"/>
      <c r="D13" s="50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8700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11500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576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21</v>
      </c>
      <c r="B17" s="27">
        <f>B15*B16</f>
        <v>6624000</v>
      </c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27</v>
      </c>
      <c r="B18" s="48">
        <v>525000</v>
      </c>
      <c r="C18" s="48"/>
      <c r="D18" s="9"/>
      <c r="E18" s="8"/>
      <c r="F18" s="52"/>
      <c r="G18" s="8"/>
      <c r="H18" s="9"/>
      <c r="M18" s="8"/>
      <c r="N18" s="9"/>
    </row>
    <row r="19" spans="1:14" ht="16.5" x14ac:dyDescent="0.3">
      <c r="A19" s="19" t="s">
        <v>26</v>
      </c>
      <c r="B19" s="48">
        <f>B18+B17</f>
        <v>7149000</v>
      </c>
      <c r="C19" s="48"/>
      <c r="D19" s="9"/>
      <c r="E19" s="8"/>
      <c r="F19" s="52"/>
      <c r="G19" s="8"/>
      <c r="H19" s="9"/>
      <c r="M19" s="8"/>
      <c r="N19" s="9"/>
    </row>
    <row r="20" spans="1:14" ht="16.5" x14ac:dyDescent="0.3">
      <c r="A20" s="19" t="s">
        <v>12</v>
      </c>
      <c r="B20" s="28">
        <f>634*B4</f>
        <v>1775200</v>
      </c>
      <c r="C20" s="46"/>
      <c r="D20" s="9"/>
      <c r="E20" s="9"/>
      <c r="F20" s="8"/>
    </row>
    <row r="21" spans="1:14" ht="16.5" x14ac:dyDescent="0.3">
      <c r="A21" s="23" t="s">
        <v>16</v>
      </c>
      <c r="B21" s="28">
        <f>B17*0.03/12</f>
        <v>16560</v>
      </c>
      <c r="C21" s="36"/>
      <c r="D21" s="9"/>
      <c r="E21" s="9"/>
      <c r="F21" s="8"/>
    </row>
    <row r="22" spans="1:14" x14ac:dyDescent="0.25">
      <c r="B22" s="15"/>
    </row>
    <row r="23" spans="1:14" x14ac:dyDescent="0.25">
      <c r="B23" s="15"/>
      <c r="D23" t="s">
        <v>24</v>
      </c>
    </row>
    <row r="25" spans="1:14" x14ac:dyDescent="0.25">
      <c r="C25" t="s">
        <v>14</v>
      </c>
    </row>
    <row r="26" spans="1:14" x14ac:dyDescent="0.25">
      <c r="B26" s="12" t="s">
        <v>15</v>
      </c>
      <c r="C26" s="11" t="s">
        <v>20</v>
      </c>
      <c r="D26" s="11"/>
      <c r="E26" s="11" t="s">
        <v>11</v>
      </c>
      <c r="F26" s="11" t="s">
        <v>17</v>
      </c>
      <c r="G26" s="11" t="s">
        <v>18</v>
      </c>
      <c r="H26" s="11" t="s">
        <v>19</v>
      </c>
      <c r="I26" s="11"/>
    </row>
    <row r="27" spans="1:14" ht="17.25" x14ac:dyDescent="0.3">
      <c r="B27" s="12">
        <v>467</v>
      </c>
      <c r="C27" s="11"/>
      <c r="D27" s="11"/>
      <c r="E27" s="11">
        <v>5300000</v>
      </c>
      <c r="F27" s="13">
        <f t="shared" ref="F27:F33" si="0">E27/B27</f>
        <v>11349.036402569593</v>
      </c>
      <c r="G27" s="13" t="e">
        <f>E27/C27</f>
        <v>#DIV/0!</v>
      </c>
      <c r="H27" s="13" t="e">
        <f>E27/#REF!</f>
        <v>#REF!</v>
      </c>
      <c r="I27" s="11">
        <f>C27/B27</f>
        <v>0</v>
      </c>
      <c r="J27" s="18"/>
    </row>
    <row r="28" spans="1:14" ht="17.25" x14ac:dyDescent="0.3">
      <c r="B28" s="12">
        <v>401</v>
      </c>
      <c r="C28" s="11"/>
      <c r="D28" s="11"/>
      <c r="E28" s="11">
        <v>4550000</v>
      </c>
      <c r="F28" s="13">
        <f t="shared" si="0"/>
        <v>11346.633416458853</v>
      </c>
      <c r="G28" s="13" t="e">
        <f>E28/C28</f>
        <v>#DIV/0!</v>
      </c>
      <c r="H28" s="13" t="e">
        <f>E28/#REF!</f>
        <v>#REF!</v>
      </c>
      <c r="I28" s="11">
        <f>C28/B28</f>
        <v>0</v>
      </c>
      <c r="J28" s="18"/>
    </row>
    <row r="29" spans="1:14" x14ac:dyDescent="0.25">
      <c r="B29" s="12">
        <v>421</v>
      </c>
      <c r="C29" s="11"/>
      <c r="D29" s="11"/>
      <c r="E29" s="13">
        <v>5000000</v>
      </c>
      <c r="F29" s="13">
        <f t="shared" si="0"/>
        <v>11876.484560570072</v>
      </c>
      <c r="G29" s="13" t="e">
        <f t="shared" ref="G29:G33" si="1">E29/C29</f>
        <v>#DIV/0!</v>
      </c>
      <c r="H29" s="13" t="e">
        <f>E29/#REF!</f>
        <v>#REF!</v>
      </c>
      <c r="I29" s="11"/>
    </row>
    <row r="30" spans="1:14" x14ac:dyDescent="0.25">
      <c r="B30" s="12"/>
      <c r="C30" s="11"/>
      <c r="D30" s="11"/>
      <c r="E30" s="13"/>
      <c r="F30" s="13" t="e">
        <f t="shared" si="0"/>
        <v>#DIV/0!</v>
      </c>
      <c r="G30" s="13" t="e">
        <f t="shared" si="1"/>
        <v>#DIV/0!</v>
      </c>
      <c r="H30" s="13" t="e">
        <f>E30/#REF!</f>
        <v>#REF!</v>
      </c>
      <c r="I30" s="11" t="e">
        <f>#REF!/B30</f>
        <v>#REF!</v>
      </c>
    </row>
    <row r="31" spans="1:14" x14ac:dyDescent="0.25">
      <c r="B31" s="12"/>
      <c r="C31" s="29"/>
      <c r="E31" s="30"/>
      <c r="F31" s="30" t="e">
        <f t="shared" si="0"/>
        <v>#DIV/0!</v>
      </c>
      <c r="G31" s="13" t="e">
        <f t="shared" si="1"/>
        <v>#DIV/0!</v>
      </c>
      <c r="H31" s="30" t="e">
        <f>E31/#REF!</f>
        <v>#REF!</v>
      </c>
      <c r="I31" s="11" t="e">
        <f>C31/B31</f>
        <v>#DIV/0!</v>
      </c>
    </row>
    <row r="32" spans="1:14" x14ac:dyDescent="0.25">
      <c r="E32" s="30"/>
      <c r="F32" s="30" t="e">
        <f t="shared" si="0"/>
        <v>#DIV/0!</v>
      </c>
      <c r="G32" s="30" t="e">
        <f t="shared" si="1"/>
        <v>#DIV/0!</v>
      </c>
      <c r="H32" s="30" t="e">
        <f>E32/#REF!</f>
        <v>#REF!</v>
      </c>
      <c r="I32" t="e">
        <f>#REF!/B32</f>
        <v>#REF!</v>
      </c>
    </row>
    <row r="33" spans="1:8" x14ac:dyDescent="0.25">
      <c r="E33" s="29"/>
      <c r="F33" s="30" t="e">
        <f t="shared" si="0"/>
        <v>#DIV/0!</v>
      </c>
      <c r="G33" s="30" t="e">
        <f t="shared" si="1"/>
        <v>#DIV/0!</v>
      </c>
      <c r="H33" s="30" t="e">
        <f>E33/#REF!</f>
        <v>#REF!</v>
      </c>
    </row>
    <row r="35" spans="1:8" x14ac:dyDescent="0.25">
      <c r="A35">
        <v>570</v>
      </c>
      <c r="B35" s="10">
        <v>5885700</v>
      </c>
      <c r="C35">
        <f>B35/A35</f>
        <v>10325.78947368421</v>
      </c>
      <c r="D35">
        <v>26500</v>
      </c>
      <c r="E35">
        <v>30000</v>
      </c>
      <c r="F35">
        <f>E35+D35+B35</f>
        <v>5942200</v>
      </c>
      <c r="G35" t="e">
        <f>F35/#REF!</f>
        <v>#REF!</v>
      </c>
      <c r="H35" s="9" t="e">
        <f>F35/#REF!</f>
        <v>#REF!</v>
      </c>
    </row>
    <row r="36" spans="1:8" x14ac:dyDescent="0.25">
      <c r="A36">
        <v>570</v>
      </c>
      <c r="B36" s="10">
        <v>6014381</v>
      </c>
      <c r="C36">
        <f>B36/A36</f>
        <v>10551.545614035087</v>
      </c>
      <c r="D36">
        <v>100</v>
      </c>
      <c r="E36">
        <v>100</v>
      </c>
      <c r="F36">
        <f>E36+D36+B36</f>
        <v>6014581</v>
      </c>
      <c r="G36" t="e">
        <f>F36/#REF!</f>
        <v>#REF!</v>
      </c>
      <c r="H36" s="9" t="e">
        <f>F36/#REF!</f>
        <v>#REF!</v>
      </c>
    </row>
    <row r="37" spans="1:8" x14ac:dyDescent="0.25">
      <c r="A37">
        <v>510</v>
      </c>
      <c r="B37" s="10">
        <v>5083750</v>
      </c>
      <c r="C37">
        <f>B37/A37</f>
        <v>9968.1372549019616</v>
      </c>
      <c r="G37" t="e">
        <f>F37/#REF!</f>
        <v>#REF!</v>
      </c>
    </row>
    <row r="38" spans="1:8" ht="15.75" x14ac:dyDescent="0.25">
      <c r="A38" s="37"/>
      <c r="C38" t="e">
        <f>B38/#REF!</f>
        <v>#REF!</v>
      </c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43" spans="1:8" ht="15.75" x14ac:dyDescent="0.25">
      <c r="A43" s="37"/>
    </row>
    <row r="44" spans="1:8" ht="15.75" x14ac:dyDescent="0.25">
      <c r="A44" s="37"/>
    </row>
    <row r="64" spans="3:5" x14ac:dyDescent="0.25">
      <c r="C64" s="9"/>
      <c r="D64" s="9"/>
      <c r="E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2023-09-12T10:10:01Z</dcterms:modified>
</cp:coreProperties>
</file>