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hushan Bhau Tambe\"/>
    </mc:Choice>
  </mc:AlternateContent>
  <xr:revisionPtr revIDLastSave="0" documentId="13_ncr:1_{10960672-A436-400D-B6FB-86A15AC7F61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2" i="4" l="1"/>
  <c r="I20" i="4" l="1"/>
  <c r="P23" i="4"/>
  <c r="Q9" i="4" l="1"/>
  <c r="Q8" i="4"/>
  <c r="U8" i="4"/>
  <c r="H20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<sst xmlns="http://schemas.openxmlformats.org/spreadsheetml/2006/main" count="175" uniqueCount="28">
  <si>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</si>
  <si>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</si>
  <si>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</si>
  <si>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</si>
  <si>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</si>
  <si>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</si>
  <si>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</si>
  <si>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</si>
  <si>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</si>
  <si>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</si>
  <si>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</si>
  <si>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</si>
  <si>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</si>
  <si>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205, 2nd floor, B wing, Ornet Galaxy, bldg. no. 9, juchandera</t>
  </si>
  <si>
    <t>agreement  - 10.08.23 - 27 lakhs</t>
  </si>
  <si>
    <t>fmv</t>
  </si>
  <si>
    <t>ornate galaxy</t>
  </si>
  <si>
    <t>04.01.23</t>
  </si>
  <si>
    <t>11.04.23</t>
  </si>
  <si>
    <t>05.07.23</t>
  </si>
  <si>
    <t>ls - 32 lakhs</t>
  </si>
  <si>
    <t>mca</t>
  </si>
  <si>
    <t>fb+db</t>
  </si>
  <si>
    <t>bua - index</t>
  </si>
  <si>
    <t>aca</t>
  </si>
  <si>
    <t>yoc - 2017 - site info</t>
  </si>
  <si>
    <t xml:space="preserve">OC required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</si>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</sst>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EFFB6-D34B-4912-93FC-941A20F54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05AD9-B727-4E20-8105-D5170608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FB474-2D34-4E9E-A280-0E6DC7CD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0A7989-1755-4073-84A3-EC700110C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126488-6308-4585-8C41-BA5B1907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CCC5C0-1B12-4948-8DD0-96DA7A86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BFB258-9F5A-46C2-9671-AB9C877A9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CDEF95-E671-456D-AE99-A1BF8844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7" sqref="J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3400000</v>
      </c>
      <c r="F2" s="10">
        <f t="shared" ref="F2:F13" si="4">ROUND((E2/B2),0)</f>
        <v>7556</v>
      </c>
      <c r="G2" s="10">
        <f t="shared" ref="G2:G13" si="5">ROUND((E2/C2),0)</f>
        <v>6296</v>
      </c>
      <c r="H2" s="10">
        <f t="shared" ref="H2:H13" si="6">ROUND((E2/D2),0)</f>
        <v>5247</v>
      </c>
      <c r="I2" s="4" t="e">
        <f>#REF!</f>
        <v>#REF!</v>
      </c>
      <c r="J2" s="4" t="str">
        <f t="shared" ref="J2:J13" si="7">S2</f>
        <v>ornate galaxy</v>
      </c>
      <c r="O2">
        <v>0</v>
      </c>
      <c r="P2">
        <f t="shared" ref="P2:P12" si="8">O2/1.2</f>
        <v>0</v>
      </c>
      <c r="Q2">
        <v>450</v>
      </c>
      <c r="R2" s="2">
        <v>3400000</v>
      </c>
      <c r="S2" s="8" t="s">
        <v>16</v>
      </c>
      <c r="T2" s="8"/>
    </row>
    <row r="3" spans="1:21" x14ac:dyDescent="0.25">
      <c r="A3" s="4">
        <f t="shared" si="0"/>
        <v>0</v>
      </c>
      <c r="B3" s="4">
        <f t="shared" si="1"/>
        <v>440</v>
      </c>
      <c r="C3" s="4">
        <f t="shared" ref="C3:C15" si="9">B3*1.2</f>
        <v>528</v>
      </c>
      <c r="D3" s="4">
        <f t="shared" si="2"/>
        <v>633.6</v>
      </c>
      <c r="E3" s="5">
        <f t="shared" si="3"/>
        <v>4000000</v>
      </c>
      <c r="F3" s="15">
        <f t="shared" si="4"/>
        <v>9091</v>
      </c>
      <c r="G3" s="10">
        <f t="shared" si="5"/>
        <v>7576</v>
      </c>
      <c r="H3" s="10">
        <f t="shared" si="6"/>
        <v>6313</v>
      </c>
      <c r="I3" s="4" t="e">
        <f>#REF!</f>
        <v>#REF!</v>
      </c>
      <c r="J3" s="4" t="str">
        <f t="shared" si="7"/>
        <v>ornate galaxy</v>
      </c>
      <c r="O3">
        <v>0</v>
      </c>
      <c r="P3">
        <f t="shared" si="8"/>
        <v>0</v>
      </c>
      <c r="Q3">
        <v>440</v>
      </c>
      <c r="R3" s="2">
        <v>4000000</v>
      </c>
      <c r="S3" s="8" t="s">
        <v>16</v>
      </c>
      <c r="T3" s="8"/>
    </row>
    <row r="4" spans="1:21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5">
        <f t="shared" si="3"/>
        <v>4800000</v>
      </c>
      <c r="F4" s="10">
        <f t="shared" si="4"/>
        <v>11429</v>
      </c>
      <c r="G4" s="10">
        <f t="shared" si="5"/>
        <v>9524</v>
      </c>
      <c r="H4" s="10">
        <f t="shared" si="6"/>
        <v>7937</v>
      </c>
      <c r="I4" s="4" t="e">
        <f>#REF!</f>
        <v>#REF!</v>
      </c>
      <c r="J4" s="4" t="str">
        <f t="shared" si="7"/>
        <v>ornate galaxy</v>
      </c>
      <c r="O4">
        <v>0</v>
      </c>
      <c r="P4">
        <f t="shared" si="8"/>
        <v>0</v>
      </c>
      <c r="Q4">
        <v>420</v>
      </c>
      <c r="R4" s="2">
        <v>4800000</v>
      </c>
      <c r="S4" s="8" t="s">
        <v>16</v>
      </c>
      <c r="T4" s="8"/>
    </row>
    <row r="5" spans="1:21" x14ac:dyDescent="0.25">
      <c r="A5" s="4">
        <f t="shared" si="0"/>
        <v>0</v>
      </c>
      <c r="B5" s="4">
        <f t="shared" si="1"/>
        <v>419</v>
      </c>
      <c r="C5" s="4">
        <f t="shared" si="9"/>
        <v>502.79999999999995</v>
      </c>
      <c r="D5" s="4">
        <f t="shared" si="2"/>
        <v>603.3599999999999</v>
      </c>
      <c r="E5" s="5">
        <f t="shared" si="3"/>
        <v>3400000</v>
      </c>
      <c r="F5" s="10">
        <f t="shared" si="4"/>
        <v>8115</v>
      </c>
      <c r="G5" s="10">
        <f t="shared" si="5"/>
        <v>6762</v>
      </c>
      <c r="H5" s="10">
        <f t="shared" si="6"/>
        <v>5635</v>
      </c>
      <c r="I5" s="4" t="e">
        <f>#REF!</f>
        <v>#REF!</v>
      </c>
      <c r="J5" s="4" t="str">
        <f t="shared" si="7"/>
        <v>ornate galaxy</v>
      </c>
      <c r="O5">
        <v>0</v>
      </c>
      <c r="P5">
        <f t="shared" si="8"/>
        <v>0</v>
      </c>
      <c r="Q5">
        <v>419</v>
      </c>
      <c r="R5" s="2">
        <v>3400000</v>
      </c>
      <c r="S5" s="8" t="s">
        <v>16</v>
      </c>
      <c r="T5" s="8"/>
    </row>
    <row r="6" spans="1:21" x14ac:dyDescent="0.25">
      <c r="A6" s="4">
        <f t="shared" si="0"/>
        <v>0</v>
      </c>
      <c r="B6" s="4">
        <f t="shared" si="1"/>
        <v>410</v>
      </c>
      <c r="C6" s="4">
        <f t="shared" si="9"/>
        <v>492</v>
      </c>
      <c r="D6" s="4">
        <f t="shared" si="2"/>
        <v>590.4</v>
      </c>
      <c r="E6" s="5">
        <f t="shared" si="3"/>
        <v>3600000</v>
      </c>
      <c r="F6" s="15">
        <f t="shared" si="4"/>
        <v>8780</v>
      </c>
      <c r="G6" s="10">
        <f t="shared" si="5"/>
        <v>7317</v>
      </c>
      <c r="H6" s="10">
        <f t="shared" si="6"/>
        <v>6098</v>
      </c>
      <c r="I6" s="4" t="e">
        <f>#REF!</f>
        <v>#REF!</v>
      </c>
      <c r="J6" s="4" t="str">
        <f t="shared" si="7"/>
        <v>ornate galaxy</v>
      </c>
      <c r="O6">
        <v>0</v>
      </c>
      <c r="P6">
        <f t="shared" si="8"/>
        <v>0</v>
      </c>
      <c r="Q6">
        <v>410</v>
      </c>
      <c r="R6" s="2">
        <v>3600000</v>
      </c>
      <c r="S6" s="8" t="s">
        <v>16</v>
      </c>
      <c r="T6" s="8"/>
    </row>
    <row r="7" spans="1:21" x14ac:dyDescent="0.25">
      <c r="A7" s="4">
        <f t="shared" si="0"/>
        <v>0</v>
      </c>
      <c r="B7" s="4">
        <f t="shared" si="1"/>
        <v>335</v>
      </c>
      <c r="C7" s="4">
        <f t="shared" si="9"/>
        <v>402</v>
      </c>
      <c r="D7" s="4">
        <f t="shared" si="2"/>
        <v>482.4</v>
      </c>
      <c r="E7" s="5">
        <f t="shared" si="3"/>
        <v>2800000</v>
      </c>
      <c r="F7" s="15">
        <f t="shared" si="4"/>
        <v>8358</v>
      </c>
      <c r="G7" s="10">
        <f t="shared" si="5"/>
        <v>6965</v>
      </c>
      <c r="H7" s="10">
        <f t="shared" si="6"/>
        <v>5804</v>
      </c>
      <c r="I7" s="4" t="e">
        <f>#REF!</f>
        <v>#REF!</v>
      </c>
      <c r="J7" s="4" t="str">
        <f t="shared" si="7"/>
        <v>04.01.23</v>
      </c>
      <c r="O7">
        <v>0</v>
      </c>
      <c r="P7">
        <f t="shared" si="8"/>
        <v>0</v>
      </c>
      <c r="Q7">
        <v>335</v>
      </c>
      <c r="R7" s="2">
        <v>2800000</v>
      </c>
      <c r="S7" s="8" t="s">
        <v>17</v>
      </c>
      <c r="T7" s="8"/>
    </row>
    <row r="8" spans="1:21" x14ac:dyDescent="0.25">
      <c r="A8" s="4">
        <f t="shared" si="0"/>
        <v>0</v>
      </c>
      <c r="B8" s="4">
        <f t="shared" si="1"/>
        <v>375.44832000000002</v>
      </c>
      <c r="C8" s="4">
        <f t="shared" si="9"/>
        <v>450.53798399999999</v>
      </c>
      <c r="D8" s="4">
        <f t="shared" si="2"/>
        <v>540.64558079999995</v>
      </c>
      <c r="E8" s="5">
        <f t="shared" si="3"/>
        <v>3000000</v>
      </c>
      <c r="F8" s="10">
        <f t="shared" si="4"/>
        <v>7990</v>
      </c>
      <c r="G8" s="10">
        <f t="shared" si="5"/>
        <v>6659</v>
      </c>
      <c r="H8" s="10">
        <f t="shared" si="6"/>
        <v>5549</v>
      </c>
      <c r="I8" s="4" t="e">
        <f>#REF!</f>
        <v>#REF!</v>
      </c>
      <c r="J8" s="4" t="str">
        <f t="shared" si="7"/>
        <v>11.04.23</v>
      </c>
      <c r="O8">
        <v>0</v>
      </c>
      <c r="P8">
        <f t="shared" si="8"/>
        <v>0</v>
      </c>
      <c r="Q8">
        <f>U8*10.764</f>
        <v>375.44832000000002</v>
      </c>
      <c r="R8" s="2">
        <v>3000000</v>
      </c>
      <c r="S8" s="8" t="s">
        <v>18</v>
      </c>
      <c r="T8" s="8"/>
      <c r="U8">
        <f>28.28+6.6</f>
        <v>34.880000000000003</v>
      </c>
    </row>
    <row r="9" spans="1:21" x14ac:dyDescent="0.25">
      <c r="A9" s="4">
        <f t="shared" si="0"/>
        <v>0</v>
      </c>
      <c r="B9" s="4">
        <f t="shared" si="1"/>
        <v>401.92776000000003</v>
      </c>
      <c r="C9" s="4">
        <f t="shared" si="9"/>
        <v>482.313312</v>
      </c>
      <c r="D9" s="4">
        <f t="shared" si="2"/>
        <v>578.7759744</v>
      </c>
      <c r="E9" s="5">
        <f t="shared" si="3"/>
        <v>2400000</v>
      </c>
      <c r="F9" s="10">
        <f t="shared" si="4"/>
        <v>5971</v>
      </c>
      <c r="G9" s="10">
        <f t="shared" si="5"/>
        <v>4976</v>
      </c>
      <c r="H9" s="10">
        <f t="shared" si="6"/>
        <v>4147</v>
      </c>
      <c r="I9" s="4" t="e">
        <f>#REF!</f>
        <v>#REF!</v>
      </c>
      <c r="J9" s="4" t="str">
        <f t="shared" si="7"/>
        <v>05.07.23</v>
      </c>
      <c r="O9">
        <v>0</v>
      </c>
      <c r="P9">
        <f t="shared" si="8"/>
        <v>0</v>
      </c>
      <c r="Q9">
        <f>37.34*10.764</f>
        <v>401.92776000000003</v>
      </c>
      <c r="R9" s="2">
        <v>2400000</v>
      </c>
      <c r="S9" s="8" t="s">
        <v>19</v>
      </c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F18" s="7" t="s">
        <v>13</v>
      </c>
    </row>
    <row r="19" spans="6:24" x14ac:dyDescent="0.25">
      <c r="F19" s="7" t="s">
        <v>24</v>
      </c>
      <c r="G19">
        <v>349</v>
      </c>
    </row>
    <row r="20" spans="6:24" x14ac:dyDescent="0.25">
      <c r="F20" s="7" t="s">
        <v>23</v>
      </c>
      <c r="G20">
        <v>419</v>
      </c>
      <c r="H20">
        <f>38.92*10.764</f>
        <v>418.93488000000002</v>
      </c>
      <c r="I20">
        <f>H20/G19</f>
        <v>1.2003864756446991</v>
      </c>
    </row>
    <row r="21" spans="6:24" x14ac:dyDescent="0.25">
      <c r="F21" s="7" t="s">
        <v>27</v>
      </c>
      <c r="G21">
        <v>8600</v>
      </c>
      <c r="O21" t="s">
        <v>21</v>
      </c>
      <c r="P21">
        <v>346</v>
      </c>
    </row>
    <row r="22" spans="6:24" x14ac:dyDescent="0.25">
      <c r="F22" s="7" t="s">
        <v>15</v>
      </c>
      <c r="G22" s="6">
        <f>G21*G19</f>
        <v>3001400</v>
      </c>
      <c r="H22" s="6"/>
      <c r="O22" t="s">
        <v>22</v>
      </c>
      <c r="P22">
        <v>66</v>
      </c>
    </row>
    <row r="23" spans="6:24" x14ac:dyDescent="0.25">
      <c r="P23">
        <f>P22+P21</f>
        <v>412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25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16" t="s">
        <v>26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2023-09-09T06:05:34Z</dcterms:modified>
</cp:coreProperties>
</file>