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024570B-14B5-4CF6-A20E-8B049EA94F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D10" i="1"/>
  <c r="D7" i="1"/>
  <c r="B28" i="1"/>
  <c r="B18" i="1"/>
  <c r="G6" i="1"/>
  <c r="G8" i="1" s="1"/>
  <c r="H5" i="1"/>
  <c r="H4" i="1"/>
  <c r="E6" i="1"/>
  <c r="F6" i="1" s="1"/>
  <c r="M13" i="1" l="1"/>
  <c r="K13" i="1"/>
  <c r="I13" i="1"/>
  <c r="B10" i="1" l="1"/>
  <c r="B11" i="1" s="1"/>
  <c r="B8" i="1"/>
  <c r="B6" i="1"/>
  <c r="B5" i="1"/>
  <c r="B14" i="1" s="1"/>
  <c r="B12" i="1" l="1"/>
  <c r="B13" i="1" s="1"/>
  <c r="B15" i="1" s="1"/>
  <c r="B17" i="1" s="1"/>
  <c r="B19" i="1" s="1"/>
  <c r="I29" i="1"/>
  <c r="C36" i="1" l="1"/>
  <c r="I28" i="1" l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F34" i="1"/>
  <c r="G34" i="1" s="1"/>
  <c r="G35" i="1"/>
  <c r="G33" i="1" l="1"/>
  <c r="H33" i="1"/>
  <c r="C34" i="1" l="1"/>
  <c r="I26" i="1" l="1"/>
  <c r="H30" i="1" l="1"/>
  <c r="H29" i="1"/>
  <c r="H31" i="1"/>
  <c r="C35" i="1" l="1"/>
  <c r="H25" i="1"/>
  <c r="H34" i="1" l="1"/>
  <c r="C33" i="1"/>
  <c r="H26" i="1"/>
  <c r="H27" i="1"/>
  <c r="H28" i="1"/>
  <c r="G3" i="1" l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<sst xmlns="http://schemas.openxmlformats.org/spreadsheetml/2006/main" count="27" uniqueCount="26">
  <si>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</si>
  <si>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</si>
  <si>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</si>
  <si>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</si>
  <si>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</si>
  <si>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</si>
  <si>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</si>
  <si>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</si>
  <si>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</si>
  <si>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</si>
  <si>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</si>
  <si>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</si>
  <si>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</si>
  <si>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</si>
  <si>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</si>
  <si>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</si>
  <si>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</si>
  <si>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</si>
  <si>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</si>
  <si>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</si>
  <si>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</si>
  <si>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</si>
  <si>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</si>
  <si>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</si>
  <si>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>11000 to 12,000 on Carpet area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</si>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</sst>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43" fontId="10" fillId="0" borderId="1" xfId="1" applyFont="1" applyBorder="1"/>
    <xf numFmtId="0" fontId="11" fillId="0" borderId="1" xfId="0" applyFont="1" applyBorder="1"/>
    <xf numFmtId="43" fontId="11" fillId="0" borderId="1" xfId="0" applyNumberFormat="1" applyFont="1" applyBorder="1"/>
    <xf numFmtId="43" fontId="12" fillId="0" borderId="1" xfId="0" applyNumberFormat="1" applyFont="1" applyBorder="1"/>
    <xf numFmtId="0" fontId="0" fillId="0" borderId="6" xfId="0" applyBorder="1"/>
    <xf numFmtId="43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10" fillId="0" borderId="1" xfId="1" applyNumberFormat="1" applyFont="1" applyBorder="1"/>
    <xf numFmtId="164" fontId="0" fillId="0" borderId="0" xfId="1" applyNumberFormat="1" applyFont="1"/>
    <xf numFmtId="164" fontId="7" fillId="0" borderId="0" xfId="0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10" fontId="10" fillId="0" borderId="7" xfId="1" applyNumberFormat="1" applyFont="1" applyBorder="1"/>
    <xf numFmtId="43" fontId="10" fillId="0" borderId="7" xfId="1" applyFont="1" applyBorder="1"/>
    <xf numFmtId="43" fontId="10" fillId="0" borderId="7" xfId="0" applyNumberFormat="1" applyFont="1" applyBorder="1"/>
    <xf numFmtId="0" fontId="13" fillId="0" borderId="7" xfId="0" applyFont="1" applyBorder="1"/>
    <xf numFmtId="43" fontId="13" fillId="0" borderId="7" xfId="0" applyNumberFormat="1" applyFont="1" applyBorder="1"/>
    <xf numFmtId="2" fontId="0" fillId="0" borderId="0" xfId="1" applyNumberFormat="1" applyFont="1" applyBorder="1"/>
    <xf numFmtId="43" fontId="0" fillId="0" borderId="0" xfId="1" applyFont="1" applyBorder="1"/>
    <xf numFmtId="43" fontId="9" fillId="0" borderId="0" xfId="0" applyNumberFormat="1" applyFont="1"/>
    <xf numFmtId="43" fontId="14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24</xdr:col>
      <xdr:colOff>106828</xdr:colOff>
      <xdr:row>43</xdr:row>
      <xdr:rowOff>182144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4708653" cy="8373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21</xdr:col>
      <xdr:colOff>573363</xdr:colOff>
      <xdr:row>44</xdr:row>
      <xdr:rowOff>29749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3346388" cy="841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Normal="10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5.5703125" style="10" bestFit="1" customWidth="1"/>
    <col min="3" max="3" width="18.28515625" bestFit="1" customWidth="1"/>
    <col min="4" max="4" width="18.28515625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2"/>
      <c r="B1" s="14"/>
      <c r="E1" s="2"/>
      <c r="F1" s="3"/>
      <c r="G1" s="3"/>
    </row>
    <row r="2" spans="1:13" ht="16.5" x14ac:dyDescent="0.3">
      <c r="A2" s="19"/>
      <c r="B2" s="31"/>
      <c r="C2" s="20"/>
      <c r="D2" s="10"/>
      <c r="E2" t="s">
        <v>13</v>
      </c>
    </row>
    <row r="3" spans="1:13" ht="16.5" x14ac:dyDescent="0.3">
      <c r="A3" s="19" t="s">
        <v>0</v>
      </c>
      <c r="B3" s="32">
        <v>11500</v>
      </c>
      <c r="C3" s="21"/>
      <c r="D3" s="9"/>
      <c r="E3" s="4">
        <v>2012</v>
      </c>
      <c r="F3" s="5">
        <v>2023</v>
      </c>
      <c r="G3" s="6">
        <f>F3-E3</f>
        <v>11</v>
      </c>
      <c r="H3">
        <v>26620</v>
      </c>
      <c r="L3" s="5"/>
      <c r="M3" s="6"/>
    </row>
    <row r="4" spans="1:13" ht="33" x14ac:dyDescent="0.3">
      <c r="A4" s="22" t="s">
        <v>1</v>
      </c>
      <c r="B4" s="32">
        <v>2700</v>
      </c>
      <c r="C4" s="21"/>
      <c r="D4" s="9"/>
      <c r="E4" s="7"/>
      <c r="F4" s="5"/>
      <c r="G4" s="6"/>
      <c r="H4">
        <f>H3/100*110</f>
        <v>29282</v>
      </c>
      <c r="K4" s="43"/>
      <c r="L4" s="5"/>
      <c r="M4" s="6"/>
    </row>
    <row r="5" spans="1:13" ht="16.5" x14ac:dyDescent="0.3">
      <c r="A5" s="19" t="s">
        <v>2</v>
      </c>
      <c r="B5" s="32">
        <f>B3-B4</f>
        <v>8800</v>
      </c>
      <c r="C5" s="21"/>
      <c r="D5" s="9"/>
      <c r="E5" t="s">
        <v>23</v>
      </c>
      <c r="G5" s="17"/>
      <c r="H5">
        <f>H4/10.764</f>
        <v>2720.3641768859161</v>
      </c>
      <c r="L5" s="5"/>
      <c r="M5" s="6"/>
    </row>
    <row r="6" spans="1:13" ht="16.5" x14ac:dyDescent="0.3">
      <c r="A6" s="19" t="s">
        <v>3</v>
      </c>
      <c r="B6" s="32">
        <f>B4</f>
        <v>2700</v>
      </c>
      <c r="C6" s="21"/>
      <c r="D6" s="9">
        <v>75800</v>
      </c>
      <c r="E6">
        <f>43.16*10.764</f>
        <v>464.57423999999992</v>
      </c>
      <c r="F6">
        <f>E6*1.2</f>
        <v>557.48908799999992</v>
      </c>
      <c r="G6" s="17">
        <f>F6*1.2</f>
        <v>668.98690559999989</v>
      </c>
      <c r="H6" s="38"/>
      <c r="I6" s="38"/>
      <c r="L6" s="5"/>
      <c r="M6" s="6"/>
    </row>
    <row r="7" spans="1:13" ht="16.5" x14ac:dyDescent="0.3">
      <c r="A7" s="19" t="s">
        <v>4</v>
      </c>
      <c r="B7" s="23">
        <v>11</v>
      </c>
      <c r="C7" s="24"/>
      <c r="D7" s="1">
        <f>D6/10.764</f>
        <v>7041.9918246005209</v>
      </c>
      <c r="G7" s="8">
        <v>7500</v>
      </c>
      <c r="H7" s="38"/>
      <c r="I7" s="38"/>
      <c r="L7" s="39"/>
      <c r="M7" s="40"/>
    </row>
    <row r="8" spans="1:13" ht="16.5" x14ac:dyDescent="0.3">
      <c r="A8" s="19" t="s">
        <v>5</v>
      </c>
      <c r="B8" s="23">
        <f>B9-B7</f>
        <v>49</v>
      </c>
      <c r="C8" s="34"/>
      <c r="D8" s="35">
        <v>7042</v>
      </c>
      <c r="E8" s="9"/>
      <c r="F8" s="16"/>
      <c r="G8" s="8">
        <f>G7*G6</f>
        <v>5017401.7919999994</v>
      </c>
      <c r="H8" s="38"/>
      <c r="I8" s="38"/>
      <c r="L8" s="39"/>
      <c r="M8" s="40"/>
    </row>
    <row r="9" spans="1:13" ht="16.5" x14ac:dyDescent="0.3">
      <c r="A9" s="19" t="s">
        <v>6</v>
      </c>
      <c r="B9" s="23">
        <v>60</v>
      </c>
      <c r="C9" s="25"/>
      <c r="D9" s="1">
        <v>557</v>
      </c>
      <c r="E9" s="41"/>
      <c r="F9" s="9"/>
      <c r="G9" s="16"/>
      <c r="H9" s="38"/>
      <c r="I9" s="38"/>
      <c r="J9" s="41"/>
      <c r="K9" s="41"/>
      <c r="L9" s="37"/>
      <c r="M9" s="40"/>
    </row>
    <row r="10" spans="1:13" ht="33" x14ac:dyDescent="0.3">
      <c r="A10" s="22" t="s">
        <v>7</v>
      </c>
      <c r="B10" s="23">
        <f>90*B7/B9</f>
        <v>16.5</v>
      </c>
      <c r="C10" s="25"/>
      <c r="D10" s="1">
        <f>D9*D8</f>
        <v>3922394</v>
      </c>
      <c r="E10" s="16"/>
      <c r="F10" s="51"/>
      <c r="G10" s="16"/>
      <c r="H10" s="38"/>
      <c r="I10" s="38"/>
      <c r="J10" s="41"/>
      <c r="K10" s="41"/>
      <c r="L10" s="37"/>
      <c r="M10" s="40"/>
    </row>
    <row r="11" spans="1:13" ht="16.5" x14ac:dyDescent="0.3">
      <c r="A11" s="19"/>
      <c r="B11" s="33">
        <f>B10%</f>
        <v>0.16500000000000001</v>
      </c>
      <c r="C11" s="44"/>
      <c r="D11" s="49"/>
      <c r="G11" s="16"/>
      <c r="H11" s="38"/>
      <c r="I11" s="38"/>
      <c r="J11" s="41"/>
      <c r="K11" s="41"/>
      <c r="L11" s="37"/>
      <c r="M11" s="42"/>
    </row>
    <row r="12" spans="1:13" ht="16.5" x14ac:dyDescent="0.3">
      <c r="A12" s="19" t="s">
        <v>8</v>
      </c>
      <c r="B12" s="32">
        <f>B6*B11</f>
        <v>445.5</v>
      </c>
      <c r="C12" s="45"/>
      <c r="D12" s="50"/>
      <c r="E12" t="s">
        <v>25</v>
      </c>
      <c r="G12" s="16"/>
      <c r="H12" s="38"/>
      <c r="I12" s="38"/>
      <c r="J12" s="41"/>
      <c r="K12" s="41"/>
      <c r="L12" s="37"/>
      <c r="M12" s="6"/>
    </row>
    <row r="13" spans="1:13" ht="16.5" x14ac:dyDescent="0.3">
      <c r="A13" s="19" t="s">
        <v>9</v>
      </c>
      <c r="B13" s="32">
        <f>B6-B12</f>
        <v>2254.5</v>
      </c>
      <c r="C13" s="45"/>
      <c r="D13" s="50"/>
      <c r="E13">
        <v>454</v>
      </c>
      <c r="F13">
        <v>372</v>
      </c>
      <c r="G13" s="16"/>
      <c r="H13" s="38"/>
      <c r="I13" s="38">
        <f>32*15</f>
        <v>480</v>
      </c>
      <c r="J13" s="41"/>
      <c r="K13" s="41">
        <f>32*20</f>
        <v>640</v>
      </c>
      <c r="L13" s="37"/>
      <c r="M13" s="6">
        <f>20*30</f>
        <v>600</v>
      </c>
    </row>
    <row r="14" spans="1:13" ht="16.5" x14ac:dyDescent="0.3">
      <c r="A14" s="19" t="s">
        <v>2</v>
      </c>
      <c r="B14" s="32">
        <f>B5</f>
        <v>8800</v>
      </c>
      <c r="C14" s="46"/>
      <c r="D14" s="9"/>
      <c r="F14">
        <v>45</v>
      </c>
      <c r="G14" s="16"/>
      <c r="H14" s="38"/>
      <c r="I14" s="38"/>
      <c r="J14" s="41"/>
      <c r="K14" s="41"/>
      <c r="L14" s="37"/>
      <c r="M14" s="6"/>
    </row>
    <row r="15" spans="1:13" ht="16.5" x14ac:dyDescent="0.3">
      <c r="A15" s="19" t="s">
        <v>10</v>
      </c>
      <c r="B15" s="32">
        <f>B14+B13</f>
        <v>11054.5</v>
      </c>
      <c r="C15" s="46"/>
      <c r="D15" s="9"/>
      <c r="F15">
        <v>24</v>
      </c>
      <c r="G15" s="16"/>
      <c r="H15" s="41"/>
      <c r="I15" s="41"/>
      <c r="J15" s="41"/>
      <c r="K15" s="41"/>
      <c r="L15" s="37"/>
      <c r="M15" s="6"/>
    </row>
    <row r="16" spans="1:13" ht="16.5" x14ac:dyDescent="0.3">
      <c r="A16" s="19" t="s">
        <v>22</v>
      </c>
      <c r="B16" s="26">
        <v>465</v>
      </c>
      <c r="C16" s="47"/>
      <c r="D16" s="9"/>
      <c r="E16" s="8"/>
      <c r="F16" s="8">
        <v>13</v>
      </c>
      <c r="G16" s="8"/>
      <c r="H16" s="9"/>
      <c r="M16" s="40"/>
    </row>
    <row r="17" spans="1:14" ht="16.5" x14ac:dyDescent="0.3">
      <c r="A17" s="19" t="s">
        <v>21</v>
      </c>
      <c r="B17" s="27">
        <f>B15*B16</f>
        <v>5140342.5</v>
      </c>
      <c r="C17" s="48"/>
      <c r="D17" s="9"/>
      <c r="E17" s="8"/>
      <c r="F17" s="52">
        <f>SUM(F13:F16)</f>
        <v>454</v>
      </c>
      <c r="G17" s="8"/>
      <c r="H17" s="9"/>
      <c r="M17" s="8"/>
      <c r="N17" s="9"/>
    </row>
    <row r="18" spans="1:14" ht="16.5" x14ac:dyDescent="0.3">
      <c r="A18" s="19" t="s">
        <v>12</v>
      </c>
      <c r="B18" s="28">
        <f>557*B4</f>
        <v>1503900</v>
      </c>
      <c r="C18" s="46"/>
      <c r="D18" s="9"/>
      <c r="E18" s="9"/>
      <c r="F18" s="8">
        <f>E6/F17</f>
        <v>1.0232912775330394</v>
      </c>
    </row>
    <row r="19" spans="1:14" ht="16.5" x14ac:dyDescent="0.3">
      <c r="A19" s="23" t="s">
        <v>16</v>
      </c>
      <c r="B19" s="28">
        <f>B17*0.03/12</f>
        <v>12850.856249999999</v>
      </c>
      <c r="C19" s="36"/>
      <c r="D19" s="9"/>
      <c r="E19" s="9"/>
      <c r="F19" s="8"/>
    </row>
    <row r="20" spans="1:14" x14ac:dyDescent="0.25">
      <c r="B20" s="15"/>
    </row>
    <row r="21" spans="1:14" x14ac:dyDescent="0.25">
      <c r="B21" s="15"/>
      <c r="D21" t="s">
        <v>24</v>
      </c>
    </row>
    <row r="23" spans="1:14" x14ac:dyDescent="0.25">
      <c r="C23" t="s">
        <v>14</v>
      </c>
    </row>
    <row r="24" spans="1:14" x14ac:dyDescent="0.25">
      <c r="B24" s="12" t="s">
        <v>15</v>
      </c>
      <c r="C24" s="11" t="s">
        <v>20</v>
      </c>
      <c r="D24" s="11"/>
      <c r="E24" s="11" t="s">
        <v>11</v>
      </c>
      <c r="F24" s="11" t="s">
        <v>17</v>
      </c>
      <c r="G24" s="11" t="s">
        <v>18</v>
      </c>
      <c r="H24" s="11" t="s">
        <v>19</v>
      </c>
      <c r="I24" s="11"/>
    </row>
    <row r="25" spans="1:14" ht="17.25" x14ac:dyDescent="0.3">
      <c r="B25" s="12">
        <v>670</v>
      </c>
      <c r="C25" s="11">
        <v>960</v>
      </c>
      <c r="D25" s="11"/>
      <c r="E25" s="11">
        <v>7405000</v>
      </c>
      <c r="F25" s="13">
        <f t="shared" ref="F25:F31" si="0">E25/B25</f>
        <v>11052.23880597015</v>
      </c>
      <c r="G25" s="13">
        <f>E25/C25</f>
        <v>7713.541666666667</v>
      </c>
      <c r="H25" s="13" t="e">
        <f>E25/#REF!</f>
        <v>#REF!</v>
      </c>
      <c r="I25" s="11">
        <f>C25/B25</f>
        <v>1.4328358208955223</v>
      </c>
      <c r="J25" s="18"/>
    </row>
    <row r="26" spans="1:14" ht="17.25" x14ac:dyDescent="0.3">
      <c r="B26" s="12">
        <v>465</v>
      </c>
      <c r="C26" s="11">
        <v>660</v>
      </c>
      <c r="D26" s="11"/>
      <c r="E26" s="11">
        <v>5700000</v>
      </c>
      <c r="F26" s="13">
        <f t="shared" si="0"/>
        <v>12258.064516129032</v>
      </c>
      <c r="G26" s="13">
        <f>E26/C26</f>
        <v>8636.363636363636</v>
      </c>
      <c r="H26" s="13" t="e">
        <f>E26/#REF!</f>
        <v>#REF!</v>
      </c>
      <c r="I26" s="11">
        <f>C26/B26</f>
        <v>1.4193548387096775</v>
      </c>
      <c r="J26" s="18"/>
    </row>
    <row r="27" spans="1:14" x14ac:dyDescent="0.25">
      <c r="B27" s="12">
        <v>465</v>
      </c>
      <c r="C27" s="11"/>
      <c r="D27" s="11"/>
      <c r="E27" s="13">
        <v>4800000</v>
      </c>
      <c r="F27" s="13">
        <f t="shared" si="0"/>
        <v>10322.58064516129</v>
      </c>
      <c r="G27" s="13" t="e">
        <f t="shared" ref="G27:G31" si="1">E27/C27</f>
        <v>#DIV/0!</v>
      </c>
      <c r="H27" s="13" t="e">
        <f>E27/#REF!</f>
        <v>#REF!</v>
      </c>
      <c r="I27" s="11"/>
    </row>
    <row r="28" spans="1:14" x14ac:dyDescent="0.25">
      <c r="B28" s="12">
        <f>C28/1.4</f>
        <v>478.57142857142861</v>
      </c>
      <c r="C28" s="11">
        <v>670</v>
      </c>
      <c r="D28" s="11"/>
      <c r="E28" s="13">
        <v>5100000</v>
      </c>
      <c r="F28" s="13">
        <f t="shared" si="0"/>
        <v>10656.716417910447</v>
      </c>
      <c r="G28" s="13">
        <f t="shared" si="1"/>
        <v>7611.940298507463</v>
      </c>
      <c r="H28" s="13" t="e">
        <f>E28/#REF!</f>
        <v>#REF!</v>
      </c>
      <c r="I28" s="11" t="e">
        <f>#REF!/B28</f>
        <v>#REF!</v>
      </c>
    </row>
    <row r="29" spans="1:14" x14ac:dyDescent="0.25">
      <c r="B29" s="12"/>
      <c r="C29" s="29"/>
      <c r="E29" s="30"/>
      <c r="F29" s="30" t="e">
        <f t="shared" si="0"/>
        <v>#DIV/0!</v>
      </c>
      <c r="G29" s="13" t="e">
        <f t="shared" si="1"/>
        <v>#DIV/0!</v>
      </c>
      <c r="H29" s="30" t="e">
        <f>E29/#REF!</f>
        <v>#REF!</v>
      </c>
      <c r="I29" s="11" t="e">
        <f>C29/B29</f>
        <v>#DIV/0!</v>
      </c>
    </row>
    <row r="30" spans="1:14" x14ac:dyDescent="0.25">
      <c r="E30" s="30"/>
      <c r="F30" s="30" t="e">
        <f t="shared" si="0"/>
        <v>#DIV/0!</v>
      </c>
      <c r="G30" s="30" t="e">
        <f t="shared" si="1"/>
        <v>#DIV/0!</v>
      </c>
      <c r="H30" s="30" t="e">
        <f>E30/#REF!</f>
        <v>#REF!</v>
      </c>
      <c r="I30" t="e">
        <f>#REF!/B30</f>
        <v>#REF!</v>
      </c>
    </row>
    <row r="31" spans="1:14" x14ac:dyDescent="0.25">
      <c r="E31" s="29"/>
      <c r="F31" s="30" t="e">
        <f t="shared" si="0"/>
        <v>#DIV/0!</v>
      </c>
      <c r="G31" s="30" t="e">
        <f t="shared" si="1"/>
        <v>#DIV/0!</v>
      </c>
      <c r="H31" s="30" t="e">
        <f>E31/#REF!</f>
        <v>#REF!</v>
      </c>
    </row>
    <row r="33" spans="1:8" x14ac:dyDescent="0.25">
      <c r="B33" s="10">
        <v>4625000</v>
      </c>
      <c r="C33" t="e">
        <f>B33/#REF!</f>
        <v>#REF!</v>
      </c>
      <c r="D33">
        <v>277500</v>
      </c>
      <c r="E33">
        <v>30000</v>
      </c>
      <c r="F33">
        <f>E33+D33+B33</f>
        <v>4932500</v>
      </c>
      <c r="G33" t="e">
        <f>F33/#REF!</f>
        <v>#REF!</v>
      </c>
      <c r="H33" s="9" t="e">
        <f>F33/#REF!</f>
        <v>#REF!</v>
      </c>
    </row>
    <row r="34" spans="1:8" x14ac:dyDescent="0.25">
      <c r="C34" t="e">
        <f>B34/#REF!</f>
        <v>#REF!</v>
      </c>
      <c r="D34">
        <v>100</v>
      </c>
      <c r="E34">
        <v>100</v>
      </c>
      <c r="F34">
        <f>E34+D34+B34</f>
        <v>200</v>
      </c>
      <c r="G34" t="e">
        <f>F34/#REF!</f>
        <v>#REF!</v>
      </c>
      <c r="H34" s="9" t="e">
        <f>F34/#REF!</f>
        <v>#REF!</v>
      </c>
    </row>
    <row r="35" spans="1:8" x14ac:dyDescent="0.25">
      <c r="C35" t="e">
        <f>B35/#REF!</f>
        <v>#REF!</v>
      </c>
      <c r="G35" t="e">
        <f>F35/#REF!</f>
        <v>#REF!</v>
      </c>
    </row>
    <row r="36" spans="1:8" ht="15.75" x14ac:dyDescent="0.25">
      <c r="A36" s="37"/>
      <c r="C36" t="e">
        <f>B36/#REF!</f>
        <v>#REF!</v>
      </c>
    </row>
    <row r="37" spans="1:8" ht="15.75" x14ac:dyDescent="0.25">
      <c r="A37" s="37"/>
    </row>
    <row r="38" spans="1:8" ht="15.75" x14ac:dyDescent="0.25">
      <c r="A38" s="37"/>
    </row>
    <row r="39" spans="1:8" ht="15.75" x14ac:dyDescent="0.25">
      <c r="A39" s="37"/>
    </row>
    <row r="40" spans="1:8" ht="15.75" x14ac:dyDescent="0.25">
      <c r="A40" s="37"/>
    </row>
    <row r="41" spans="1:8" ht="15.75" x14ac:dyDescent="0.25">
      <c r="A41" s="37"/>
    </row>
    <row r="42" spans="1:8" ht="15.75" x14ac:dyDescent="0.25">
      <c r="A42" s="37"/>
    </row>
    <row r="62" spans="3:5" x14ac:dyDescent="0.25">
      <c r="C62" s="9"/>
      <c r="D62" s="9"/>
      <c r="E6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CCDF-1964-45B0-9B22-51979638025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2023-09-11T07:42:57Z</dcterms:modified>
</cp:coreProperties>
</file>