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Ashish Ram Lade\"/>
    </mc:Choice>
  </mc:AlternateContent>
  <xr:revisionPtr revIDLastSave="0" documentId="13_ncr:1_{FB57C2B4-DF16-42A2-B5B6-B8001209722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29" i="4" l="1"/>
  <c r="Q23" i="4"/>
  <c r="Q24" i="4"/>
  <c r="Q25" i="4"/>
  <c r="Q26" i="4"/>
  <c r="Q27" i="4"/>
  <c r="Q28" i="4"/>
  <c r="Q22" i="4"/>
  <c r="F19" i="4"/>
  <c r="C3" i="4"/>
  <c r="C4" i="4"/>
  <c r="C5" i="4"/>
  <c r="C6" i="4"/>
  <c r="C7" i="4"/>
  <c r="C8" i="4"/>
  <c r="C9" i="4"/>
  <c r="C10" i="4"/>
  <c r="C11" i="4"/>
  <c r="C12" i="4"/>
  <c r="C13" i="4"/>
  <c r="C14" i="4"/>
  <c r="C15" i="4"/>
  <c r="C2" i="4"/>
  <c r="H21" i="4" l="1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Q6" i="4"/>
  <c r="P6" i="4"/>
  <c r="P5" i="4"/>
  <c r="P4" i="4"/>
  <c r="P3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<sst xmlns="http://schemas.openxmlformats.org/spreadsheetml/2006/main" count="29" uniqueCount="24">
  <si>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</si>
  <si>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</si>
  <si>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</si>
  <si>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</si>
  <si>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</si>
  <si>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</si>
  <si>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</si>
  <si>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</si>
  <si>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</si>
  <si>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</si>
  <si>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</si>
  <si>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</si>
  <si>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</si>
  <si>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1602, 16th Floor, Wing - C1, Integrated Kamal, Hira Nagar, Mulund Goregaon Link Road, Village - Nahur, Taluka - Kurla, District - Mumbai Suburban, Mulund (West), PIN Code - 400 080, State - Maharashtra, India</t>
  </si>
  <si>
    <t>ca</t>
  </si>
  <si>
    <t>1 car park B61</t>
  </si>
  <si>
    <t>agreemen t- 2019 - 1.23 cr</t>
  </si>
  <si>
    <t>rate</t>
  </si>
  <si>
    <t>fmv</t>
  </si>
  <si>
    <t>oc - 2019</t>
  </si>
  <si>
    <t>integrated kamal</t>
  </si>
  <si>
    <t>03.07.23</t>
  </si>
  <si>
    <t>25000 to 28000 on ca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</si>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</sst>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E047DB-0384-415D-8322-BE80870C4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585F9E-8E22-489C-B175-417E78719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E5A0DA-2784-4BAF-83AE-6C20F5DED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840D2E-2DDB-43E0-8FCA-997D4CEDA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R28" sqref="R2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440</v>
      </c>
      <c r="C2" s="4">
        <f>B2*1.1</f>
        <v>484.00000000000006</v>
      </c>
      <c r="D2" s="4">
        <f t="shared" ref="D2:D13" si="2">C2*1.2</f>
        <v>580.80000000000007</v>
      </c>
      <c r="E2" s="5">
        <f t="shared" ref="E2:E13" si="3">R2</f>
        <v>11500000</v>
      </c>
      <c r="F2" s="15">
        <f t="shared" ref="F2:F13" si="4">ROUND((E2/B2),0)</f>
        <v>26136</v>
      </c>
      <c r="G2" s="10">
        <f t="shared" ref="G2:G13" si="5">ROUND((E2/C2),0)</f>
        <v>23760</v>
      </c>
      <c r="H2" s="10">
        <f t="shared" ref="H2:H13" si="6">ROUND((E2/D2),0)</f>
        <v>19800</v>
      </c>
      <c r="I2" s="4" t="e">
        <f>#REF!</f>
        <v>#REF!</v>
      </c>
      <c r="J2" s="4" t="str">
        <f t="shared" ref="J2:J13" si="7">S2</f>
        <v>integrated kamal</v>
      </c>
      <c r="O2">
        <v>0</v>
      </c>
      <c r="P2">
        <f t="shared" ref="P2:P12" si="8">O2/1.2</f>
        <v>0</v>
      </c>
      <c r="Q2">
        <v>440</v>
      </c>
      <c r="R2" s="2">
        <v>11500000</v>
      </c>
      <c r="S2" s="8" t="s">
        <v>20</v>
      </c>
      <c r="T2" s="8"/>
    </row>
    <row r="3" spans="1:20" x14ac:dyDescent="0.25">
      <c r="A3" s="4">
        <f t="shared" si="0"/>
        <v>0</v>
      </c>
      <c r="B3" s="4">
        <f t="shared" si="1"/>
        <v>540</v>
      </c>
      <c r="C3" s="4">
        <f t="shared" ref="C3:C15" si="9">B3*1.1</f>
        <v>594</v>
      </c>
      <c r="D3" s="4">
        <f t="shared" si="2"/>
        <v>712.8</v>
      </c>
      <c r="E3" s="5">
        <f t="shared" si="3"/>
        <v>16000000</v>
      </c>
      <c r="F3" s="10">
        <f t="shared" si="4"/>
        <v>29630</v>
      </c>
      <c r="G3" s="10">
        <f t="shared" si="5"/>
        <v>26936</v>
      </c>
      <c r="H3" s="10">
        <f t="shared" si="6"/>
        <v>22447</v>
      </c>
      <c r="I3" s="4" t="e">
        <f>#REF!</f>
        <v>#REF!</v>
      </c>
      <c r="J3" s="4" t="str">
        <f t="shared" si="7"/>
        <v>integrated kamal</v>
      </c>
      <c r="O3">
        <v>0</v>
      </c>
      <c r="P3">
        <f t="shared" si="8"/>
        <v>0</v>
      </c>
      <c r="Q3">
        <v>540</v>
      </c>
      <c r="R3" s="2">
        <v>16000000</v>
      </c>
      <c r="S3" s="8" t="s">
        <v>20</v>
      </c>
      <c r="T3" s="8"/>
    </row>
    <row r="4" spans="1:20" x14ac:dyDescent="0.25">
      <c r="A4" s="4">
        <f t="shared" si="0"/>
        <v>0</v>
      </c>
      <c r="B4" s="4">
        <f t="shared" si="1"/>
        <v>425</v>
      </c>
      <c r="C4" s="4">
        <f t="shared" si="9"/>
        <v>467.50000000000006</v>
      </c>
      <c r="D4" s="4">
        <f t="shared" si="2"/>
        <v>561</v>
      </c>
      <c r="E4" s="5">
        <f t="shared" si="3"/>
        <v>11800000</v>
      </c>
      <c r="F4" s="15">
        <f t="shared" si="4"/>
        <v>27765</v>
      </c>
      <c r="G4" s="10">
        <f t="shared" si="5"/>
        <v>25241</v>
      </c>
      <c r="H4" s="10">
        <f t="shared" si="6"/>
        <v>21034</v>
      </c>
      <c r="I4" s="4" t="e">
        <f>#REF!</f>
        <v>#REF!</v>
      </c>
      <c r="J4" s="4" t="str">
        <f t="shared" si="7"/>
        <v>integrated kamal</v>
      </c>
      <c r="O4">
        <v>0</v>
      </c>
      <c r="P4">
        <f t="shared" si="8"/>
        <v>0</v>
      </c>
      <c r="Q4">
        <v>425</v>
      </c>
      <c r="R4" s="2">
        <v>11800000</v>
      </c>
      <c r="S4" s="8" t="s">
        <v>20</v>
      </c>
      <c r="T4" s="8"/>
    </row>
    <row r="5" spans="1:20" x14ac:dyDescent="0.25">
      <c r="A5" s="4">
        <f t="shared" si="0"/>
        <v>0</v>
      </c>
      <c r="B5" s="4">
        <f t="shared" si="1"/>
        <v>442.62</v>
      </c>
      <c r="C5" s="4">
        <f t="shared" si="9"/>
        <v>486.88200000000006</v>
      </c>
      <c r="D5" s="4">
        <f t="shared" si="2"/>
        <v>584.25840000000005</v>
      </c>
      <c r="E5" s="5">
        <f t="shared" si="3"/>
        <v>10500000</v>
      </c>
      <c r="F5" s="15">
        <f t="shared" si="4"/>
        <v>23722</v>
      </c>
      <c r="G5" s="15">
        <f t="shared" si="5"/>
        <v>21566</v>
      </c>
      <c r="H5" s="10">
        <f t="shared" si="6"/>
        <v>17972</v>
      </c>
      <c r="I5" s="4" t="e">
        <f>#REF!</f>
        <v>#REF!</v>
      </c>
      <c r="J5" s="4" t="str">
        <f t="shared" si="7"/>
        <v>03.07.23</v>
      </c>
      <c r="O5">
        <v>0</v>
      </c>
      <c r="P5">
        <f t="shared" si="8"/>
        <v>0</v>
      </c>
      <c r="Q5">
        <v>442.62</v>
      </c>
      <c r="R5" s="2">
        <v>10500000</v>
      </c>
      <c r="S5" s="8" t="s">
        <v>21</v>
      </c>
      <c r="T5" s="8"/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5" t="e">
        <f t="shared" si="4"/>
        <v>#DIV/0!</v>
      </c>
      <c r="G6" s="15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ref="Q6:Q12" si="10">P6/1.2</f>
        <v>0</v>
      </c>
      <c r="R6" s="2">
        <v>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5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6:24" x14ac:dyDescent="0.25">
      <c r="G18" t="s">
        <v>13</v>
      </c>
    </row>
    <row r="19" spans="6:24" x14ac:dyDescent="0.25">
      <c r="F19" s="7">
        <f>H19*1.1</f>
        <v>616</v>
      </c>
      <c r="G19" t="s">
        <v>14</v>
      </c>
      <c r="H19">
        <v>560</v>
      </c>
      <c r="J19" t="s">
        <v>15</v>
      </c>
    </row>
    <row r="20" spans="6:24" x14ac:dyDescent="0.25">
      <c r="G20" t="s">
        <v>17</v>
      </c>
      <c r="H20">
        <v>24700</v>
      </c>
    </row>
    <row r="21" spans="6:24" x14ac:dyDescent="0.25">
      <c r="G21" t="s">
        <v>18</v>
      </c>
      <c r="H21">
        <f>H20*H19</f>
        <v>13832000</v>
      </c>
      <c r="O21" t="s">
        <v>23</v>
      </c>
    </row>
    <row r="22" spans="6:24" x14ac:dyDescent="0.25">
      <c r="G22" s="6"/>
      <c r="H22" s="6"/>
      <c r="I22" s="11"/>
      <c r="O22">
        <v>10.58</v>
      </c>
      <c r="P22">
        <v>13.94</v>
      </c>
      <c r="Q22">
        <f>P22*O22</f>
        <v>147.48519999999999</v>
      </c>
    </row>
    <row r="23" spans="6:24" x14ac:dyDescent="0.25">
      <c r="O23">
        <v>10.35</v>
      </c>
      <c r="P23">
        <v>7.8</v>
      </c>
      <c r="Q23">
        <f t="shared" ref="Q23:Q28" si="21">P23*O23</f>
        <v>80.72999999999999</v>
      </c>
    </row>
    <row r="24" spans="6:24" x14ac:dyDescent="0.25">
      <c r="G24" t="s">
        <v>16</v>
      </c>
      <c r="O24">
        <v>10.87</v>
      </c>
      <c r="P24" s="11">
        <v>9.82</v>
      </c>
      <c r="Q24">
        <f t="shared" si="21"/>
        <v>106.74339999999999</v>
      </c>
      <c r="R24" s="13"/>
      <c r="T24" s="11"/>
      <c r="U24" s="11"/>
      <c r="V24" s="11"/>
      <c r="W24" s="11"/>
      <c r="X24" s="11"/>
    </row>
    <row r="25" spans="6:24" x14ac:dyDescent="0.25">
      <c r="G25" t="s">
        <v>19</v>
      </c>
      <c r="O25">
        <v>10.46</v>
      </c>
      <c r="P25" s="11">
        <v>11.87</v>
      </c>
      <c r="Q25">
        <f t="shared" si="21"/>
        <v>124.1602</v>
      </c>
      <c r="R25" s="14"/>
      <c r="T25" s="14"/>
      <c r="U25" s="14"/>
      <c r="V25" s="11"/>
      <c r="W25" s="11"/>
      <c r="X25" s="11"/>
    </row>
    <row r="26" spans="6:24" x14ac:dyDescent="0.25">
      <c r="G26" t="s">
        <v>22</v>
      </c>
      <c r="O26">
        <v>7.32</v>
      </c>
      <c r="P26" s="11">
        <v>3.27</v>
      </c>
      <c r="Q26">
        <f t="shared" si="21"/>
        <v>23.936400000000003</v>
      </c>
      <c r="R26" s="11"/>
      <c r="T26" s="11"/>
      <c r="U26" s="11"/>
      <c r="V26" s="11"/>
      <c r="W26" s="11"/>
      <c r="X26" s="11"/>
    </row>
    <row r="27" spans="6:24" x14ac:dyDescent="0.25">
      <c r="O27">
        <v>6.77</v>
      </c>
      <c r="P27" s="11">
        <v>3.74</v>
      </c>
      <c r="Q27">
        <f t="shared" si="21"/>
        <v>25.319800000000001</v>
      </c>
      <c r="R27" s="11"/>
      <c r="T27" s="11"/>
      <c r="U27" s="11"/>
      <c r="V27" s="11"/>
      <c r="W27" s="11"/>
      <c r="X27" s="11"/>
    </row>
    <row r="28" spans="6:24" x14ac:dyDescent="0.25">
      <c r="O28">
        <v>6.32</v>
      </c>
      <c r="P28" s="11">
        <v>3.86</v>
      </c>
      <c r="Q28">
        <f t="shared" si="21"/>
        <v>24.395199999999999</v>
      </c>
      <c r="R28" s="12"/>
      <c r="T28" s="12"/>
      <c r="U28" s="12"/>
      <c r="V28" s="11"/>
      <c r="W28" s="11"/>
      <c r="X28" s="11"/>
    </row>
    <row r="29" spans="6:24" x14ac:dyDescent="0.25">
      <c r="P29" s="11"/>
      <c r="Q29" s="11">
        <f>SUM(Q22:Q28)</f>
        <v>532.77019999999993</v>
      </c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60" sqref="B60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0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2023-09-08T06:46:17Z</dcterms:modified>
</cp:coreProperties>
</file>