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Chinchpokli_Pran Nemchano Jain\"/>
    </mc:Choice>
  </mc:AlternateContent>
  <xr:revisionPtr revIDLastSave="0" documentId="13_ncr:1_{40FB0E8D-DFA4-44F5-9341-11E3214A8D47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C25" i="23"/>
  <c r="I31" i="4"/>
  <c r="G31" i="4"/>
  <c r="G33" i="4" s="1"/>
  <c r="D30" i="4"/>
  <c r="H29" i="4"/>
  <c r="G28" i="4"/>
  <c r="C5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<sst xmlns="http://schemas.openxmlformats.org/spreadsheetml/2006/main" count="131" uniqueCount="88">
  <si>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</si>
  <si>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</si>
  <si>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</si>
  <si>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</si>
  <si>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</si>
  <si>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</si>
  <si>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</si>
  <si>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</si>
  <si>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</si>
  <si>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</si>
  <si>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</si>
  <si>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</si>
  <si>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</si>
  <si>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</si>
  <si>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</si>
  <si>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</si>
  <si>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</si>
  <si>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</si>
  <si>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</si>
  <si>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</si>
  <si>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</si>
  <si>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</si>
  <si>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</si>
  <si>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</si>
  <si>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</si>
  <si>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</si>
  <si>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</si>
  <si>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</si>
  <si>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</si>
  <si>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</si>
  <si>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</si>
  <si>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</si>
  <si>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</si>
  <si>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</si>
  <si>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</si>
  <si>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</si>
  <si>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</si>
  <si>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</si>
  <si>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</si>
  <si>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</si>
  <si>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</si>
  <si>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</si>
  <si>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</si>
  <si>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</si>
  <si>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</si>
  <si>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</si>
  <si>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</si>
  <si>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</si>
  <si>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</si>
  <si>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</si>
  <si>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</si>
  <si>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</si>
  <si>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</si>
  <si>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</si>
  <si>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</si>
  <si>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</si>
  <si>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</si>
  <si>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</si>
  <si>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</si>
  <si>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</si>
  <si>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</si>
  <si>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</si>
  <si>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</si>
  <si>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</si>
  <si>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</si>
  <si>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</si>
  <si>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</si>
  <si>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</si>
  <si>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</si>
  <si>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</si>
  <si>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</si>
  <si>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</si>
  <si>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</si>
  <si>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</si>
  <si>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</si>
  <si>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</si>
  <si>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</si>
  <si>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</si>
  <si>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</si>
  <si>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</si>
  <si>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</si>
  <si>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</si>
  <si>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</si>
  <si>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</si>
  <si>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</si>
  <si>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TACA</t>
  </si>
  <si>
    <t>igr-03.02.22</t>
  </si>
  <si>
    <t>igr-02.06.22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</si>
</sst>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49418</xdr:colOff>
      <xdr:row>47</xdr:row>
      <xdr:rowOff>134581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28C961-D4B9-9616-4689-2CF5D0043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51018" cy="8821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114300</xdr:rowOff>
    </xdr:from>
    <xdr:to>
      <xdr:col>10</xdr:col>
      <xdr:colOff>180975</xdr:colOff>
      <xdr:row>19</xdr:row>
      <xdr:rowOff>9525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221FBD5-31EF-64C2-A10F-5A9F62223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4300"/>
          <a:ext cx="6229350" cy="35147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180975</xdr:rowOff>
    </xdr:from>
    <xdr:to>
      <xdr:col>8</xdr:col>
      <xdr:colOff>190500</xdr:colOff>
      <xdr:row>34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C26401-BBF3-FE80-ABAD-0733A1080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80975"/>
          <a:ext cx="5010150" cy="6477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171450</xdr:rowOff>
    </xdr:from>
    <xdr:to>
      <xdr:col>8</xdr:col>
      <xdr:colOff>190500</xdr:colOff>
      <xdr:row>34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F4DFB9-5F30-8879-CB0F-CF29360BD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71450"/>
          <a:ext cx="5010150" cy="64865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135155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BC8B90-7B48-F54F-2FE0-ABA0069E9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36755" cy="8869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563755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6604DC-B203-C3C8-B141-7415A0A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55755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497071</xdr:colOff>
      <xdr:row>50</xdr:row>
      <xdr:rowOff>29835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239AB9-02F9-2331-25D5-17F82D13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89071" cy="9030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173516</xdr:colOff>
      <xdr:row>47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6A2EAC-1C1E-464C-5020-374274D0D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03916" cy="9078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125884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C82BE0-007C-CA51-62EC-9C26CBC49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56284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114300</xdr:rowOff>
    </xdr:from>
    <xdr:to>
      <xdr:col>12</xdr:col>
      <xdr:colOff>429201</xdr:colOff>
      <xdr:row>25</xdr:row>
      <xdr:rowOff>57150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C5235C6F-A137-E9E9-439E-70719289F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4300"/>
          <a:ext cx="7715826" cy="47053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16</xdr:col>
      <xdr:colOff>85725</xdr:colOff>
      <xdr:row>32</xdr:row>
      <xdr:rowOff>135267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44BF5171-7934-FF6F-9FA6-76BF4757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2875"/>
          <a:ext cx="9810750" cy="6088392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0</xdr:row>
      <xdr:rowOff>57149</xdr:rowOff>
    </xdr:from>
    <xdr:to>
      <xdr:col>15</xdr:col>
      <xdr:colOff>476249</xdr:colOff>
      <xdr:row>28</xdr:row>
      <xdr:rowOff>109580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621AAC39-187A-66C7-D29F-4CD5AF284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7149"/>
          <a:ext cx="9572625" cy="5386431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5" sqref="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v>158930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C3*20%</f>
        <v>31786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190716</v>
      </c>
      <c r="D5" s="63" t="s">
        <v>62</v>
      </c>
      <c r="E5" s="64">
        <f>C5/10.764</f>
        <v>17717.948717948719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161316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161316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190716</v>
      </c>
      <c r="D9" s="63" t="s">
        <v>62</v>
      </c>
      <c r="E9" s="64">
        <f>C9/10.764</f>
        <v>17717.948717948719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06ACE-5A0B-4A68-B033-23C0F88AA99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A9F5-6B38-4348-A764-5DB68AA00A7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14100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v>32000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">
        <v>83</v>
      </c>
      <c r="B18" s="7"/>
      <c r="C18" s="31">
        <v>679</v>
      </c>
      <c r="D18" s="26"/>
      <c r="F18" s="19"/>
    </row>
    <row r="19" spans="1:6" x14ac:dyDescent="0.25">
      <c r="A19" s="16" t="s">
        <v>73</v>
      </c>
      <c r="B19" s="6"/>
      <c r="C19" s="32">
        <f>C18*C16</f>
        <v>21728000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19555200</v>
      </c>
      <c r="D20" s="32"/>
      <c r="F20" s="19"/>
    </row>
    <row r="21" spans="1:6" x14ac:dyDescent="0.25">
      <c r="A21" s="16" t="s">
        <v>25</v>
      </c>
      <c r="C21" s="35">
        <f>C19*80%</f>
        <v>17382400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54320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V7" sqref="V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918</v>
      </c>
      <c r="C2" s="4">
        <f t="shared" ref="C2:C16" si="1">B2*1.2</f>
        <v>1101.5999999999999</v>
      </c>
      <c r="D2" s="4">
        <f t="shared" ref="D2:D16" si="2">C2*1.2</f>
        <v>1321.9199999999998</v>
      </c>
      <c r="E2" s="5">
        <f t="shared" ref="E2:E16" si="3">R2</f>
        <v>27500000</v>
      </c>
      <c r="F2" s="4">
        <f t="shared" ref="F2:F15" si="4">ROUND((E2/B2),0)</f>
        <v>29956</v>
      </c>
      <c r="G2" s="4">
        <f t="shared" ref="G2:G15" si="5">ROUND((E2/C2),0)</f>
        <v>24964</v>
      </c>
      <c r="H2" s="4">
        <f t="shared" ref="H2:H15" si="6">ROUND((E2/D2),0)</f>
        <v>20803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918</v>
      </c>
      <c r="R2" s="2">
        <v>27500000</v>
      </c>
      <c r="S2" s="2"/>
    </row>
    <row r="3" spans="1:19" x14ac:dyDescent="0.25">
      <c r="A3" s="4">
        <v>2</v>
      </c>
      <c r="B3" s="4">
        <f t="shared" si="0"/>
        <v>815</v>
      </c>
      <c r="C3" s="4">
        <f t="shared" si="1"/>
        <v>978</v>
      </c>
      <c r="D3" s="4">
        <f t="shared" si="2"/>
        <v>1173.5999999999999</v>
      </c>
      <c r="E3" s="5">
        <f t="shared" si="3"/>
        <v>21000000</v>
      </c>
      <c r="F3" s="4">
        <f t="shared" si="4"/>
        <v>25767</v>
      </c>
      <c r="G3" s="4">
        <f t="shared" si="5"/>
        <v>21472</v>
      </c>
      <c r="H3" s="4">
        <f t="shared" si="6"/>
        <v>17894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815</v>
      </c>
      <c r="R3" s="2">
        <v>21000000</v>
      </c>
      <c r="S3" s="2"/>
    </row>
    <row r="4" spans="1:19" x14ac:dyDescent="0.25">
      <c r="A4" s="4">
        <v>3</v>
      </c>
      <c r="B4" s="4">
        <f t="shared" si="0"/>
        <v>895</v>
      </c>
      <c r="C4" s="4">
        <f t="shared" si="1"/>
        <v>1074</v>
      </c>
      <c r="D4" s="4">
        <f t="shared" si="2"/>
        <v>1288.8</v>
      </c>
      <c r="E4" s="5">
        <f t="shared" si="3"/>
        <v>20000000</v>
      </c>
      <c r="F4" s="4">
        <f t="shared" si="4"/>
        <v>22346</v>
      </c>
      <c r="G4" s="4">
        <f t="shared" si="5"/>
        <v>18622</v>
      </c>
      <c r="H4" s="4">
        <f t="shared" si="6"/>
        <v>15518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895</v>
      </c>
      <c r="R4" s="2">
        <v>20000000</v>
      </c>
      <c r="S4" s="2"/>
    </row>
    <row r="5" spans="1:19" x14ac:dyDescent="0.25">
      <c r="A5" s="4">
        <v>4</v>
      </c>
      <c r="B5" s="4">
        <f t="shared" si="0"/>
        <v>714</v>
      </c>
      <c r="C5" s="4">
        <f t="shared" si="1"/>
        <v>856.8</v>
      </c>
      <c r="D5" s="4">
        <f t="shared" si="2"/>
        <v>1028.1599999999999</v>
      </c>
      <c r="E5" s="5">
        <f t="shared" si="3"/>
        <v>19000000</v>
      </c>
      <c r="F5" s="4">
        <f t="shared" si="4"/>
        <v>26611</v>
      </c>
      <c r="G5" s="4">
        <f t="shared" si="5"/>
        <v>22176</v>
      </c>
      <c r="H5" s="4">
        <f t="shared" si="6"/>
        <v>18480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714</v>
      </c>
      <c r="R5" s="2">
        <v>19000000</v>
      </c>
      <c r="S5" s="2"/>
    </row>
    <row r="6" spans="1:19" x14ac:dyDescent="0.25">
      <c r="A6" s="4">
        <v>5</v>
      </c>
      <c r="B6" s="4">
        <f t="shared" si="0"/>
        <v>906</v>
      </c>
      <c r="C6" s="4">
        <f t="shared" si="1"/>
        <v>1087.2</v>
      </c>
      <c r="D6" s="4">
        <f t="shared" si="2"/>
        <v>1304.6400000000001</v>
      </c>
      <c r="E6" s="5">
        <f t="shared" si="3"/>
        <v>25400000</v>
      </c>
      <c r="F6" s="4">
        <f t="shared" si="4"/>
        <v>28035</v>
      </c>
      <c r="G6" s="4">
        <f t="shared" si="5"/>
        <v>23363</v>
      </c>
      <c r="H6" s="4">
        <f t="shared" si="6"/>
        <v>19469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906</v>
      </c>
      <c r="R6" s="2">
        <v>25400000</v>
      </c>
      <c r="S6" s="2"/>
    </row>
    <row r="7" spans="1:19" x14ac:dyDescent="0.25">
      <c r="A7" s="4">
        <v>6</v>
      </c>
      <c r="B7" s="4">
        <f t="shared" si="0"/>
        <v>635</v>
      </c>
      <c r="C7" s="4">
        <f t="shared" si="1"/>
        <v>762</v>
      </c>
      <c r="D7" s="4">
        <f t="shared" si="2"/>
        <v>914.4</v>
      </c>
      <c r="E7" s="5">
        <f t="shared" si="3"/>
        <v>19600000</v>
      </c>
      <c r="F7" s="4">
        <f t="shared" si="4"/>
        <v>30866</v>
      </c>
      <c r="G7" s="4">
        <f t="shared" si="5"/>
        <v>25722</v>
      </c>
      <c r="H7" s="4">
        <f t="shared" si="6"/>
        <v>21435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635</v>
      </c>
      <c r="R7" s="2">
        <v>19600000</v>
      </c>
      <c r="S7" s="2"/>
    </row>
    <row r="8" spans="1:19" x14ac:dyDescent="0.25">
      <c r="A8" s="4">
        <v>7</v>
      </c>
      <c r="B8" s="4">
        <f t="shared" si="0"/>
        <v>935</v>
      </c>
      <c r="C8" s="4">
        <f t="shared" si="1"/>
        <v>1122</v>
      </c>
      <c r="D8" s="4">
        <f t="shared" si="2"/>
        <v>1346.3999999999999</v>
      </c>
      <c r="E8" s="5">
        <f t="shared" si="3"/>
        <v>31500000</v>
      </c>
      <c r="F8" s="78">
        <f t="shared" si="4"/>
        <v>33690</v>
      </c>
      <c r="G8" s="78">
        <f t="shared" si="5"/>
        <v>28075</v>
      </c>
      <c r="H8" s="78">
        <f t="shared" si="6"/>
        <v>23396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935</v>
      </c>
      <c r="R8" s="79">
        <v>31500000</v>
      </c>
      <c r="S8" s="2"/>
    </row>
    <row r="9" spans="1:19" x14ac:dyDescent="0.25">
      <c r="A9" s="4">
        <v>8</v>
      </c>
      <c r="B9" s="4">
        <f t="shared" si="0"/>
        <v>901</v>
      </c>
      <c r="C9" s="4">
        <f t="shared" si="1"/>
        <v>1081.2</v>
      </c>
      <c r="D9" s="4">
        <f t="shared" si="2"/>
        <v>1297.44</v>
      </c>
      <c r="E9" s="5">
        <f t="shared" si="3"/>
        <v>27500000</v>
      </c>
      <c r="F9" s="78">
        <f t="shared" si="4"/>
        <v>30522</v>
      </c>
      <c r="G9" s="78">
        <f t="shared" si="5"/>
        <v>25435</v>
      </c>
      <c r="H9" s="78">
        <f t="shared" si="6"/>
        <v>21196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901</v>
      </c>
      <c r="R9" s="79">
        <v>27500000</v>
      </c>
      <c r="S9" s="2"/>
    </row>
    <row r="10" spans="1:19" x14ac:dyDescent="0.25">
      <c r="A10" s="4">
        <v>9</v>
      </c>
      <c r="B10" s="4">
        <f t="shared" si="0"/>
        <v>935</v>
      </c>
      <c r="C10" s="4">
        <f t="shared" si="1"/>
        <v>1122</v>
      </c>
      <c r="D10" s="4">
        <f t="shared" si="2"/>
        <v>1346.3999999999999</v>
      </c>
      <c r="E10" s="5">
        <f t="shared" si="3"/>
        <v>31500000</v>
      </c>
      <c r="F10" s="78">
        <f t="shared" si="4"/>
        <v>33690</v>
      </c>
      <c r="G10" s="78">
        <f t="shared" si="5"/>
        <v>28075</v>
      </c>
      <c r="H10" s="78">
        <f t="shared" si="6"/>
        <v>23396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935</v>
      </c>
      <c r="R10" s="79">
        <v>31500000</v>
      </c>
      <c r="S10" s="2"/>
    </row>
    <row r="11" spans="1:19" x14ac:dyDescent="0.25">
      <c r="A11" s="4">
        <v>10</v>
      </c>
      <c r="B11" s="4">
        <f t="shared" si="0"/>
        <v>770</v>
      </c>
      <c r="C11" s="4">
        <f t="shared" si="1"/>
        <v>924</v>
      </c>
      <c r="D11" s="4">
        <f t="shared" si="2"/>
        <v>1108.8</v>
      </c>
      <c r="E11" s="5">
        <f t="shared" si="3"/>
        <v>24000000</v>
      </c>
      <c r="F11" s="78">
        <f t="shared" si="4"/>
        <v>31169</v>
      </c>
      <c r="G11" s="78">
        <f t="shared" si="5"/>
        <v>25974</v>
      </c>
      <c r="H11" s="78">
        <f t="shared" si="6"/>
        <v>21645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770</v>
      </c>
      <c r="R11" s="79">
        <v>24000000</v>
      </c>
      <c r="S11" s="2"/>
    </row>
    <row r="12" spans="1:19" x14ac:dyDescent="0.25">
      <c r="A12" s="4">
        <v>11</v>
      </c>
      <c r="B12" s="4">
        <f t="shared" si="0"/>
        <v>1200</v>
      </c>
      <c r="C12" s="4">
        <f t="shared" si="1"/>
        <v>1440</v>
      </c>
      <c r="D12" s="4">
        <f t="shared" si="2"/>
        <v>1728</v>
      </c>
      <c r="E12" s="5">
        <f t="shared" si="3"/>
        <v>30639000</v>
      </c>
      <c r="F12" s="78">
        <f t="shared" si="4"/>
        <v>25533</v>
      </c>
      <c r="G12" s="78">
        <f t="shared" si="5"/>
        <v>21277</v>
      </c>
      <c r="H12" s="78">
        <f t="shared" si="6"/>
        <v>17731</v>
      </c>
      <c r="I12" s="78">
        <f t="shared" si="7"/>
        <v>0</v>
      </c>
      <c r="J12" s="78">
        <f t="shared" si="8"/>
        <v>0</v>
      </c>
      <c r="K12" s="7"/>
      <c r="L12" s="7"/>
      <c r="M12" s="7"/>
      <c r="N12" s="7"/>
      <c r="O12" s="7">
        <v>0</v>
      </c>
      <c r="P12" s="7">
        <f t="shared" si="10"/>
        <v>0</v>
      </c>
      <c r="Q12" s="7">
        <v>1200</v>
      </c>
      <c r="R12" s="79">
        <v>30639000</v>
      </c>
      <c r="S12" s="2" t="s">
        <v>86</v>
      </c>
    </row>
    <row r="13" spans="1:19" x14ac:dyDescent="0.25">
      <c r="A13" s="4">
        <v>12</v>
      </c>
      <c r="B13" s="4">
        <f t="shared" si="0"/>
        <v>1725</v>
      </c>
      <c r="C13" s="4">
        <f t="shared" si="1"/>
        <v>2070</v>
      </c>
      <c r="D13" s="4">
        <f t="shared" si="2"/>
        <v>2484</v>
      </c>
      <c r="E13" s="5">
        <f t="shared" si="3"/>
        <v>43050849</v>
      </c>
      <c r="F13" s="78">
        <f t="shared" si="4"/>
        <v>24957</v>
      </c>
      <c r="G13" s="78">
        <f t="shared" si="5"/>
        <v>20798</v>
      </c>
      <c r="H13" s="78">
        <f t="shared" si="6"/>
        <v>17331</v>
      </c>
      <c r="I13" s="78">
        <f t="shared" si="7"/>
        <v>0</v>
      </c>
      <c r="J13" s="78">
        <f t="shared" si="8"/>
        <v>0</v>
      </c>
      <c r="K13" s="7"/>
      <c r="L13" s="7"/>
      <c r="M13" s="7"/>
      <c r="N13" s="7"/>
      <c r="O13" s="7">
        <v>0</v>
      </c>
      <c r="P13" s="7">
        <f t="shared" si="10"/>
        <v>0</v>
      </c>
      <c r="Q13" s="7">
        <v>1725</v>
      </c>
      <c r="R13" s="79">
        <v>43050849</v>
      </c>
      <c r="S13" s="2" t="s">
        <v>87</v>
      </c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ref="Q11:Q15" si="11">P14/1.2</f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83</v>
      </c>
      <c r="G26" s="57">
        <v>641</v>
      </c>
    </row>
    <row r="27" spans="1:19" s="10" customFormat="1" x14ac:dyDescent="0.25">
      <c r="F27" s="57" t="s">
        <v>84</v>
      </c>
      <c r="G27" s="57">
        <v>38</v>
      </c>
    </row>
    <row r="28" spans="1:19" s="10" customFormat="1" x14ac:dyDescent="0.25">
      <c r="C28" s="72" t="s">
        <v>74</v>
      </c>
      <c r="D28" s="72"/>
      <c r="F28" s="57" t="s">
        <v>85</v>
      </c>
      <c r="G28" s="57">
        <f>SUM(G26:G27)</f>
        <v>679</v>
      </c>
    </row>
    <row r="29" spans="1:19" s="10" customFormat="1" x14ac:dyDescent="0.25">
      <c r="C29" s="72" t="s">
        <v>1</v>
      </c>
      <c r="D29" s="72">
        <v>18129300</v>
      </c>
      <c r="F29" s="57" t="s">
        <v>71</v>
      </c>
      <c r="G29" s="57">
        <v>747</v>
      </c>
      <c r="H29" s="10">
        <f>G29/G28</f>
        <v>1.1001472754050075</v>
      </c>
    </row>
    <row r="30" spans="1:19" s="10" customFormat="1" x14ac:dyDescent="0.25">
      <c r="D30" s="10">
        <f>D29*0.9</f>
        <v>16316370</v>
      </c>
      <c r="F30" s="57" t="s">
        <v>72</v>
      </c>
      <c r="G30" s="57">
        <v>32000</v>
      </c>
    </row>
    <row r="31" spans="1:19" s="10" customFormat="1" x14ac:dyDescent="0.25">
      <c r="C31" s="75"/>
      <c r="D31" s="75"/>
      <c r="F31" s="75" t="s">
        <v>73</v>
      </c>
      <c r="G31" s="75">
        <f>G28*G30</f>
        <v>21728000</v>
      </c>
      <c r="H31" s="10">
        <f>G31/D29</f>
        <v>1.1985018726591761</v>
      </c>
      <c r="I31" s="10">
        <f>G31*0.75</f>
        <v>16296000</v>
      </c>
    </row>
    <row r="32" spans="1:19" s="10" customFormat="1" x14ac:dyDescent="0.25">
      <c r="C32" s="75"/>
      <c r="D32" s="75"/>
      <c r="F32" s="75" t="s">
        <v>24</v>
      </c>
      <c r="G32" s="75">
        <f>G31*90%</f>
        <v>19555200</v>
      </c>
    </row>
    <row r="33" spans="3:7" s="10" customFormat="1" x14ac:dyDescent="0.25">
      <c r="C33" s="75"/>
      <c r="D33" s="75"/>
      <c r="F33" s="75" t="s">
        <v>25</v>
      </c>
      <c r="G33" s="75">
        <f>G31*80%</f>
        <v>17382400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Y26" sqref="Y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2023-09-12T09:06:14Z</dcterms:modified>
</cp:coreProperties>
</file>