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Kanchan Ghughe\"/>
    </mc:Choice>
  </mc:AlternateContent>
  <xr:revisionPtr revIDLastSave="0" documentId="13_ncr:1_{76E5C44B-17DE-427F-809A-818CC7F25414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4" l="1"/>
  <c r="H38" i="4"/>
  <c r="N14" i="24"/>
  <c r="N18" i="24"/>
  <c r="N17" i="24"/>
  <c r="N16" i="24"/>
  <c r="N15" i="24"/>
  <c r="N13" i="24"/>
  <c r="N12" i="24"/>
  <c r="Q5" i="4"/>
  <c r="Q3" i="4"/>
  <c r="C5" i="25"/>
  <c r="C4" i="25"/>
  <c r="C3" i="25"/>
  <c r="Q2" i="4"/>
  <c r="P3" i="4"/>
  <c r="B3" i="4" s="1"/>
  <c r="C3" i="4" s="1"/>
  <c r="D3" i="4" s="1"/>
  <c r="Q4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F14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<sst xmlns="http://schemas.openxmlformats.org/spreadsheetml/2006/main" count="132" uniqueCount="91">
  <si>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</si>
  <si>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</si>
  <si>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</si>
  <si>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</si>
  <si>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</si>
  <si>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</si>
  <si>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</si>
  <si>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</si>
  <si>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</si>
  <si>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</si>
  <si>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</si>
  <si>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</si>
  <si>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</si>
  <si>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</si>
  <si>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</si>
  <si>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</si>
  <si>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</si>
  <si>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</si>
  <si>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</si>
  <si>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</si>
  <si>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</si>
  <si>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</si>
  <si>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</si>
  <si>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</si>
  <si>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</si>
  <si>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</si>
  <si>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</si>
  <si>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</si>
  <si>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</si>
  <si>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</si>
  <si>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</si>
  <si>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</si>
  <si>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</si>
  <si>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</si>
  <si>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</si>
  <si>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</si>
  <si>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</si>
  <si>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</si>
  <si>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</si>
  <si>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</si>
  <si>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</si>
  <si>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</si>
  <si>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</si>
  <si>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</si>
  <si>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</si>
  <si>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</si>
  <si>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</si>
  <si>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</si>
  <si>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</si>
  <si>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</si>
  <si>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</si>
  <si>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</si>
  <si>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</si>
  <si>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</si>
  <si>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</si>
  <si>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</si>
  <si>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</si>
  <si>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</si>
  <si>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</si>
  <si>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</si>
  <si>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</si>
  <si>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</si>
  <si>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</si>
  <si>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</si>
  <si>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</si>
  <si>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</si>
  <si>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</si>
  <si>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</si>
  <si>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</si>
  <si>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</si>
  <si>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</si>
  <si>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</si>
  <si>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</si>
  <si>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</si>
  <si>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</si>
  <si>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</si>
  <si>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</si>
  <si>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</si>
  <si>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</si>
  <si>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</si>
  <si>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</si>
  <si>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</si>
  <si>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</si>
  <si>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</si>
  <si>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OC-1996</t>
  </si>
  <si>
    <t xml:space="preserve">Draft Agreement </t>
  </si>
  <si>
    <t>IGR-29.05.23</t>
  </si>
  <si>
    <t>IGR-25.06.23</t>
  </si>
  <si>
    <t>IGR-17.04.23</t>
  </si>
  <si>
    <t>IGR-12.04.23</t>
  </si>
  <si>
    <t>IGR-15.07.23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</si>
</sst>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F9F64-33E2-9089-17E6-FF8DC030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CA52E-D841-2F60-45D2-414C7DF3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F0420-7F50-47AD-DC10-321FBBF1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FF7C8-EBED-7CCA-5BF3-E05B0098E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02215-8DE7-4D28-4AC7-52745452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692A5-6D48-05D4-9E6F-3EEB9302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6BF8E-7C43-D606-66FD-981528B3E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9078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592334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CA6F6-B79C-85EE-F37F-0B4A4C94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4334" cy="8564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DEE9B-F40F-089D-4C76-85B8B33C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C1F7B-57D8-CAE6-EF3C-3A0802B5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F32" sqref="F3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234398.69299999997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263798.69299999997</v>
      </c>
      <c r="D9" s="63" t="s">
        <v>62</v>
      </c>
      <c r="E9" s="64">
        <f>C9/10.764</f>
        <v>24507.496562616128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27</v>
      </c>
      <c r="D13" s="70">
        <f>D12-C13</f>
        <v>73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1" workbookViewId="0">
      <selection activeCell="M14" sqref="M1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11.05</v>
      </c>
      <c r="M5" s="46">
        <v>14.23</v>
      </c>
      <c r="N5" s="46">
        <f t="shared" ref="N5:N18" si="6">L5*M5</f>
        <v>157.2415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6.25</v>
      </c>
      <c r="M6" s="46">
        <v>12.39</v>
      </c>
      <c r="N6" s="46">
        <f t="shared" si="6"/>
        <v>77.4375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3.45</v>
      </c>
      <c r="M7" s="46">
        <v>7.2</v>
      </c>
      <c r="N7" s="46">
        <f t="shared" si="6"/>
        <v>24.840000000000003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10.66</v>
      </c>
      <c r="M8" s="46">
        <v>6.18</v>
      </c>
      <c r="N8" s="46">
        <f t="shared" si="6"/>
        <v>65.878799999999998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4.28</v>
      </c>
      <c r="M9" s="46">
        <v>4.75</v>
      </c>
      <c r="N9" s="46">
        <f t="shared" si="6"/>
        <v>20.330000000000002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11.71</v>
      </c>
      <c r="M10" s="46">
        <v>11.46</v>
      </c>
      <c r="N10" s="46">
        <f t="shared" si="6"/>
        <v>134.19660000000002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6</v>
      </c>
      <c r="M11" s="46">
        <v>4</v>
      </c>
      <c r="N11" s="46">
        <f t="shared" si="6"/>
        <v>24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12.81</v>
      </c>
      <c r="M12" s="46">
        <v>11.18</v>
      </c>
      <c r="N12" s="46">
        <f t="shared" si="6"/>
        <v>143.2158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3.83</v>
      </c>
      <c r="M13" s="46">
        <v>6.83</v>
      </c>
      <c r="N13" s="46">
        <f t="shared" si="6"/>
        <v>26.158899999999999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46">
        <f>SUM(N5:N13)</f>
        <v>673.29910000000007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>
        <f t="shared" si="6"/>
        <v>0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33</v>
      </c>
      <c r="D8" s="26">
        <v>1996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40.5</v>
      </c>
      <c r="D10" s="26"/>
      <c r="F10" s="19"/>
    </row>
    <row r="11" spans="1:6" x14ac:dyDescent="0.25">
      <c r="A11" s="16"/>
      <c r="B11" s="27"/>
      <c r="C11" s="28">
        <f>C10%</f>
        <v>0.40500000000000003</v>
      </c>
      <c r="D11" s="28"/>
      <c r="F11" s="19"/>
    </row>
    <row r="12" spans="1:6" x14ac:dyDescent="0.25">
      <c r="A12" s="16" t="s">
        <v>21</v>
      </c>
      <c r="B12" s="20"/>
      <c r="C12" s="21">
        <f>C6*C11</f>
        <v>1012.5000000000001</v>
      </c>
      <c r="D12" s="24"/>
      <c r="F12" s="19"/>
    </row>
    <row r="13" spans="1:6" x14ac:dyDescent="0.25">
      <c r="A13" s="16" t="s">
        <v>22</v>
      </c>
      <c r="B13" s="20"/>
      <c r="C13" s="21">
        <f>C6-C12</f>
        <v>1487.5</v>
      </c>
      <c r="D13" s="24"/>
      <c r="F13" s="19"/>
    </row>
    <row r="14" spans="1:6" x14ac:dyDescent="0.25">
      <c r="A14" s="16" t="s">
        <v>15</v>
      </c>
      <c r="B14" s="20"/>
      <c r="C14" s="21">
        <f>C5</f>
        <v>16000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17487.5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720</v>
      </c>
      <c r="D18" s="26"/>
      <c r="F18" s="19"/>
    </row>
    <row r="19" spans="1:6" x14ac:dyDescent="0.25">
      <c r="A19" s="16" t="s">
        <v>74</v>
      </c>
      <c r="B19" s="6"/>
      <c r="C19" s="32">
        <f>C18*C16</f>
        <v>12591000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11331900</v>
      </c>
      <c r="D20" s="32"/>
      <c r="F20" s="19"/>
    </row>
    <row r="21" spans="1:6" x14ac:dyDescent="0.25">
      <c r="A21" s="16" t="s">
        <v>25</v>
      </c>
      <c r="C21" s="35">
        <f>C19*80%</f>
        <v>10072800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26231.25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750</v>
      </c>
      <c r="C2" s="4">
        <f t="shared" ref="C2:C16" si="1">B2*1.2</f>
        <v>900</v>
      </c>
      <c r="D2" s="4">
        <f t="shared" ref="D2:D16" si="2">C2*1.2</f>
        <v>1080</v>
      </c>
      <c r="E2" s="5">
        <f t="shared" ref="E2:E16" si="3">R2</f>
        <v>9000000</v>
      </c>
      <c r="F2" s="4">
        <f t="shared" ref="F2:F15" si="4">ROUND((E2/B2),0)</f>
        <v>12000</v>
      </c>
      <c r="G2" s="4">
        <f t="shared" ref="G2:G15" si="5">ROUND((E2/C2),0)</f>
        <v>10000</v>
      </c>
      <c r="H2" s="4">
        <f t="shared" ref="H2:H15" si="6">ROUND((E2/D2),0)</f>
        <v>8333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900</v>
      </c>
      <c r="Q2">
        <f t="shared" ref="Q2:Q9" si="9">P2/1.2</f>
        <v>750</v>
      </c>
      <c r="R2" s="2">
        <v>9000000</v>
      </c>
      <c r="S2" s="2" t="s">
        <v>86</v>
      </c>
    </row>
    <row r="3" spans="1:19" x14ac:dyDescent="0.25">
      <c r="A3" s="4">
        <v>2</v>
      </c>
      <c r="B3" s="4">
        <f t="shared" si="0"/>
        <v>415.38276000000002</v>
      </c>
      <c r="C3" s="4">
        <f t="shared" si="1"/>
        <v>498.45931200000001</v>
      </c>
      <c r="D3" s="4">
        <f t="shared" si="2"/>
        <v>598.15117439999995</v>
      </c>
      <c r="E3" s="5">
        <f t="shared" si="3"/>
        <v>7000000</v>
      </c>
      <c r="F3" s="77">
        <f t="shared" si="4"/>
        <v>16852</v>
      </c>
      <c r="G3" s="77">
        <f t="shared" si="5"/>
        <v>14043</v>
      </c>
      <c r="H3" s="77">
        <f t="shared" si="6"/>
        <v>11703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f>38.59*10.764</f>
        <v>415.38276000000002</v>
      </c>
      <c r="R3" s="78">
        <v>7000000</v>
      </c>
      <c r="S3" s="78" t="s">
        <v>87</v>
      </c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8200000</v>
      </c>
      <c r="F4" s="4">
        <f t="shared" si="4"/>
        <v>10933</v>
      </c>
      <c r="G4" s="4">
        <f t="shared" si="5"/>
        <v>9111</v>
      </c>
      <c r="H4" s="4">
        <f t="shared" si="6"/>
        <v>7593</v>
      </c>
      <c r="I4" s="4">
        <f t="shared" si="7"/>
        <v>0</v>
      </c>
      <c r="J4" s="4">
        <f t="shared" si="8"/>
        <v>0</v>
      </c>
      <c r="O4">
        <v>0</v>
      </c>
      <c r="P4">
        <v>900</v>
      </c>
      <c r="Q4">
        <f t="shared" si="9"/>
        <v>750</v>
      </c>
      <c r="R4" s="2">
        <v>8200000</v>
      </c>
      <c r="S4" s="2" t="s">
        <v>88</v>
      </c>
    </row>
    <row r="5" spans="1:19" x14ac:dyDescent="0.25">
      <c r="A5" s="4">
        <v>4</v>
      </c>
      <c r="B5" s="4">
        <f t="shared" si="0"/>
        <v>400</v>
      </c>
      <c r="C5" s="4">
        <f t="shared" si="1"/>
        <v>480</v>
      </c>
      <c r="D5" s="4">
        <f t="shared" si="2"/>
        <v>576</v>
      </c>
      <c r="E5" s="5">
        <f t="shared" si="3"/>
        <v>4900000</v>
      </c>
      <c r="F5" s="4">
        <f t="shared" si="4"/>
        <v>12250</v>
      </c>
      <c r="G5" s="4">
        <f t="shared" si="5"/>
        <v>10208</v>
      </c>
      <c r="H5" s="4">
        <f t="shared" si="6"/>
        <v>8507</v>
      </c>
      <c r="I5" s="4">
        <f t="shared" si="7"/>
        <v>0</v>
      </c>
      <c r="J5" s="4">
        <f t="shared" si="8"/>
        <v>0</v>
      </c>
      <c r="O5">
        <v>0</v>
      </c>
      <c r="P5">
        <v>480</v>
      </c>
      <c r="Q5">
        <f t="shared" si="9"/>
        <v>400</v>
      </c>
      <c r="R5" s="2">
        <v>4900000</v>
      </c>
      <c r="S5" s="2" t="s">
        <v>89</v>
      </c>
    </row>
    <row r="6" spans="1:19" x14ac:dyDescent="0.25">
      <c r="A6" s="4">
        <v>5</v>
      </c>
      <c r="B6" s="4">
        <f t="shared" si="0"/>
        <v>628</v>
      </c>
      <c r="C6" s="4">
        <f t="shared" si="1"/>
        <v>753.6</v>
      </c>
      <c r="D6" s="4">
        <f t="shared" si="2"/>
        <v>904.32</v>
      </c>
      <c r="E6" s="5">
        <f t="shared" si="3"/>
        <v>8200000</v>
      </c>
      <c r="F6" s="4">
        <f t="shared" si="4"/>
        <v>13057</v>
      </c>
      <c r="G6" s="4">
        <f t="shared" si="5"/>
        <v>10881</v>
      </c>
      <c r="H6" s="4">
        <f t="shared" si="6"/>
        <v>9068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628</v>
      </c>
      <c r="R6" s="2">
        <v>8200000</v>
      </c>
      <c r="S6" s="2" t="s">
        <v>90</v>
      </c>
    </row>
    <row r="7" spans="1:19" x14ac:dyDescent="0.25">
      <c r="A7" s="4">
        <v>6</v>
      </c>
      <c r="B7" s="4">
        <f t="shared" si="0"/>
        <v>628</v>
      </c>
      <c r="C7" s="4">
        <f t="shared" si="1"/>
        <v>753.6</v>
      </c>
      <c r="D7" s="4">
        <f t="shared" si="2"/>
        <v>904.32</v>
      </c>
      <c r="E7" s="5">
        <f t="shared" si="3"/>
        <v>14000000</v>
      </c>
      <c r="F7" s="77">
        <f t="shared" si="4"/>
        <v>22293</v>
      </c>
      <c r="G7" s="77">
        <f t="shared" si="5"/>
        <v>18577</v>
      </c>
      <c r="H7" s="77">
        <f t="shared" si="6"/>
        <v>15481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628</v>
      </c>
      <c r="R7" s="78">
        <v>14000000</v>
      </c>
      <c r="S7" s="2"/>
    </row>
    <row r="8" spans="1:19" x14ac:dyDescent="0.25">
      <c r="A8" s="4">
        <v>0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15000000</v>
      </c>
      <c r="F8" s="79">
        <f t="shared" si="4"/>
        <v>18750</v>
      </c>
      <c r="G8" s="79">
        <f t="shared" si="5"/>
        <v>15625</v>
      </c>
      <c r="H8" s="79">
        <f t="shared" si="6"/>
        <v>13021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f t="shared" si="10"/>
        <v>0</v>
      </c>
      <c r="Q8" s="80">
        <v>800</v>
      </c>
      <c r="R8" s="81">
        <v>15000000</v>
      </c>
      <c r="S8" s="2"/>
    </row>
    <row r="9" spans="1:19" x14ac:dyDescent="0.25">
      <c r="A9" s="4">
        <v>8</v>
      </c>
      <c r="B9" s="4">
        <f t="shared" si="0"/>
        <v>798.6111111111112</v>
      </c>
      <c r="C9" s="4">
        <f t="shared" si="1"/>
        <v>958.33333333333337</v>
      </c>
      <c r="D9" s="4">
        <f t="shared" si="2"/>
        <v>1150</v>
      </c>
      <c r="E9" s="5">
        <f t="shared" si="3"/>
        <v>16500000</v>
      </c>
      <c r="F9" s="79">
        <f t="shared" si="4"/>
        <v>20661</v>
      </c>
      <c r="G9" s="79">
        <f t="shared" si="5"/>
        <v>17217</v>
      </c>
      <c r="H9" s="79">
        <f t="shared" si="6"/>
        <v>14348</v>
      </c>
      <c r="I9" s="79">
        <f t="shared" si="7"/>
        <v>0</v>
      </c>
      <c r="J9" s="79">
        <f t="shared" si="8"/>
        <v>0</v>
      </c>
      <c r="K9" s="80"/>
      <c r="L9" s="80"/>
      <c r="M9" s="80"/>
      <c r="N9" s="80"/>
      <c r="O9" s="80">
        <v>1150</v>
      </c>
      <c r="P9" s="80">
        <f t="shared" si="10"/>
        <v>958.33333333333337</v>
      </c>
      <c r="Q9" s="80">
        <f t="shared" si="9"/>
        <v>798.6111111111112</v>
      </c>
      <c r="R9" s="81">
        <v>16500000</v>
      </c>
      <c r="S9" s="2"/>
    </row>
    <row r="10" spans="1:19" x14ac:dyDescent="0.25">
      <c r="A10" s="4">
        <v>9</v>
      </c>
      <c r="B10" s="4">
        <f t="shared" si="0"/>
        <v>800</v>
      </c>
      <c r="C10" s="4">
        <f t="shared" si="1"/>
        <v>960</v>
      </c>
      <c r="D10" s="4">
        <f t="shared" si="2"/>
        <v>1152</v>
      </c>
      <c r="E10" s="5">
        <f t="shared" si="3"/>
        <v>16800000</v>
      </c>
      <c r="F10" s="77">
        <f t="shared" si="4"/>
        <v>21000</v>
      </c>
      <c r="G10" s="77">
        <f t="shared" si="5"/>
        <v>17500</v>
      </c>
      <c r="H10" s="77">
        <f t="shared" si="6"/>
        <v>14583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800</v>
      </c>
      <c r="R10" s="78">
        <v>16800000</v>
      </c>
      <c r="S10" s="2"/>
    </row>
    <row r="11" spans="1:19" x14ac:dyDescent="0.25">
      <c r="A11" s="4">
        <v>10</v>
      </c>
      <c r="B11" s="4">
        <f t="shared" si="0"/>
        <v>800</v>
      </c>
      <c r="C11" s="4">
        <f t="shared" si="1"/>
        <v>960</v>
      </c>
      <c r="D11" s="4">
        <f t="shared" si="2"/>
        <v>1152</v>
      </c>
      <c r="E11" s="5">
        <f t="shared" si="3"/>
        <v>19000000</v>
      </c>
      <c r="F11" s="77">
        <f t="shared" si="4"/>
        <v>23750</v>
      </c>
      <c r="G11" s="77">
        <f t="shared" si="5"/>
        <v>19792</v>
      </c>
      <c r="H11" s="77">
        <f t="shared" si="6"/>
        <v>16493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800</v>
      </c>
      <c r="R11" s="78">
        <v>19000000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85</v>
      </c>
      <c r="D28" s="72"/>
      <c r="F28" s="57" t="s">
        <v>71</v>
      </c>
      <c r="G28" s="57">
        <v>642</v>
      </c>
    </row>
    <row r="29" spans="1:19" s="10" customFormat="1" x14ac:dyDescent="0.25">
      <c r="C29" s="72" t="s">
        <v>1</v>
      </c>
      <c r="D29" s="72">
        <v>11300000</v>
      </c>
      <c r="F29" s="57" t="s">
        <v>72</v>
      </c>
      <c r="G29" s="57">
        <v>720</v>
      </c>
      <c r="H29" s="10">
        <f>G29/G28</f>
        <v>1.1214953271028036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8" s="10" customFormat="1" x14ac:dyDescent="0.25">
      <c r="C33" s="75"/>
      <c r="D33" s="75"/>
      <c r="F33" s="75" t="s">
        <v>25</v>
      </c>
      <c r="G33" s="75">
        <f>G31*80%</f>
        <v>0</v>
      </c>
    </row>
    <row r="34" spans="3:8" s="10" customFormat="1" x14ac:dyDescent="0.25">
      <c r="C34" s="75"/>
      <c r="D34" s="75"/>
    </row>
    <row r="35" spans="3:8" s="10" customFormat="1" x14ac:dyDescent="0.25">
      <c r="C35" s="75"/>
      <c r="D35" s="75"/>
    </row>
    <row r="36" spans="3:8" s="10" customFormat="1" x14ac:dyDescent="0.25">
      <c r="G36" s="10">
        <v>628</v>
      </c>
    </row>
    <row r="37" spans="3:8" s="10" customFormat="1" x14ac:dyDescent="0.25">
      <c r="G37" s="10">
        <v>720</v>
      </c>
      <c r="H37" s="10">
        <f>G37/G36</f>
        <v>1.1464968152866242</v>
      </c>
    </row>
    <row r="38" spans="3:8" s="10" customFormat="1" x14ac:dyDescent="0.25">
      <c r="G38" s="10">
        <v>900</v>
      </c>
      <c r="H38" s="10">
        <f>G38/G37</f>
        <v>1.25</v>
      </c>
    </row>
    <row r="39" spans="3:8" s="10" customFormat="1" x14ac:dyDescent="0.25"/>
    <row r="40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2023-10-07T06:57:12Z</dcterms:modified>
</cp:coreProperties>
</file>