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Belapur_Jyoti Kadam\"/>
    </mc:Choice>
  </mc:AlternateContent>
  <xr:revisionPtr revIDLastSave="0" documentId="13_ncr:1_{5DFF751A-2194-4642-A82E-C826D2FA69A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4" l="1"/>
  <c r="C5" i="25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P8" i="4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B7" i="4" l="1"/>
  <c r="C7" i="4" s="1"/>
  <c r="D7" i="4" s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<sst xmlns="http://schemas.openxmlformats.org/spreadsheetml/2006/main" count="130" uniqueCount="89">
  <si>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</si>
  <si>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</si>
  <si>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</si>
  <si>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</si>
  <si>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</si>
  <si>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</si>
  <si>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</si>
  <si>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</si>
  <si>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</si>
  <si>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</si>
  <si>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</si>
  <si>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</si>
  <si>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</si>
  <si>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</si>
  <si>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</si>
  <si>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</si>
  <si>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</si>
  <si>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</si>
  <si>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</si>
  <si>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</si>
  <si>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</si>
  <si>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</si>
  <si>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</si>
  <si>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</si>
  <si>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</si>
  <si>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</si>
  <si>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</si>
  <si>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</si>
  <si>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</si>
  <si>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</si>
  <si>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</si>
  <si>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</si>
  <si>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</si>
  <si>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</si>
  <si>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</si>
  <si>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</si>
  <si>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</si>
  <si>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</si>
  <si>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</si>
  <si>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</si>
  <si>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</si>
  <si>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</si>
  <si>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</si>
  <si>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</si>
  <si>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</si>
  <si>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</si>
  <si>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</si>
  <si>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</si>
  <si>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</si>
  <si>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</si>
  <si>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</si>
  <si>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</si>
  <si>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</si>
  <si>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</si>
  <si>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</si>
  <si>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</si>
  <si>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</si>
  <si>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</si>
  <si>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</si>
  <si>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</si>
  <si>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</si>
  <si>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</si>
  <si>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</si>
  <si>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</si>
  <si>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</si>
  <si>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</si>
  <si>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</si>
  <si>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</si>
  <si>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</si>
  <si>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</si>
  <si>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</si>
  <si>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</si>
  <si>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</si>
  <si>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</si>
  <si>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</si>
  <si>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</si>
  <si>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</si>
  <si>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</si>
  <si>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</si>
  <si>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</si>
  <si>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</si>
  <si>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</si>
  <si>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</si>
  <si>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</si>
  <si>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</si>
  <si>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 - 1987</t>
  </si>
  <si>
    <t xml:space="preserve"> </t>
  </si>
  <si>
    <t>IGR-04.07.23</t>
  </si>
  <si>
    <t>05.09.23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</si>
</sst>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1F32B-AC26-5DE1-8E61-0052656B5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71213-1121-C85A-D58C-728DDFF1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473A50-E32D-1069-3B93-7DCF001E7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516379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DBE2F-DCE4-65A8-EDCA-7841E93A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37179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4DEF0-3AC4-0675-8D1C-9025196DF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734A41-A0BC-B46E-D793-E56096F7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B3A29-1B0F-EFC3-3477-E7563C514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593FF-C5DB-403B-2C5A-EC37DE88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903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205500.22399999999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234900.22399999999</v>
      </c>
      <c r="D9" s="63" t="s">
        <v>62</v>
      </c>
      <c r="E9" s="64">
        <f>C9/10.764</f>
        <v>21822.763285024153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36</v>
      </c>
      <c r="D13" s="70">
        <f>D12-C13</f>
        <v>64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P84"/>
  <sheetViews>
    <sheetView tabSelected="1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24</v>
      </c>
      <c r="D8" s="26">
        <v>1987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54</v>
      </c>
      <c r="D10" s="26"/>
      <c r="F10" s="19"/>
    </row>
    <row r="11" spans="1:6" x14ac:dyDescent="0.25">
      <c r="A11" s="16"/>
      <c r="B11" s="27"/>
      <c r="C11" s="28">
        <f>C10%</f>
        <v>0.54</v>
      </c>
      <c r="D11" s="28"/>
      <c r="F11" s="19"/>
    </row>
    <row r="12" spans="1:6" x14ac:dyDescent="0.25">
      <c r="A12" s="16" t="s">
        <v>21</v>
      </c>
      <c r="B12" s="20"/>
      <c r="C12" s="21">
        <f>C6*C11</f>
        <v>1350</v>
      </c>
      <c r="D12" s="24"/>
      <c r="F12" s="19"/>
    </row>
    <row r="13" spans="1:6" x14ac:dyDescent="0.25">
      <c r="A13" s="16" t="s">
        <v>22</v>
      </c>
      <c r="B13" s="20"/>
      <c r="C13" s="21">
        <f>C6-C12</f>
        <v>1150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14650</v>
      </c>
      <c r="D16" s="24"/>
      <c r="F16" s="19"/>
    </row>
    <row r="17" spans="1:16" x14ac:dyDescent="0.25">
      <c r="B17" s="25"/>
      <c r="C17" s="26"/>
      <c r="D17" s="26"/>
      <c r="F17" s="19"/>
      <c r="P17" t="s">
        <v>86</v>
      </c>
    </row>
    <row r="18" spans="1:16" x14ac:dyDescent="0.25">
      <c r="A18" s="76" t="str">
        <f>E3</f>
        <v>BUA</v>
      </c>
      <c r="B18" s="7"/>
      <c r="C18" s="31">
        <v>609</v>
      </c>
      <c r="D18" s="26"/>
      <c r="F18" s="19"/>
    </row>
    <row r="19" spans="1:16" x14ac:dyDescent="0.25">
      <c r="A19" s="16" t="s">
        <v>74</v>
      </c>
      <c r="B19" s="6"/>
      <c r="C19" s="32">
        <f>C18*C16</f>
        <v>8921850</v>
      </c>
      <c r="D19" s="33"/>
      <c r="E19" s="70"/>
      <c r="F19" s="34"/>
    </row>
    <row r="20" spans="1:16" x14ac:dyDescent="0.25">
      <c r="A20" s="16" t="s">
        <v>24</v>
      </c>
      <c r="C20" s="35">
        <f>C19*90%</f>
        <v>8029665</v>
      </c>
      <c r="D20" s="32"/>
      <c r="F20" s="19"/>
    </row>
    <row r="21" spans="1:16" x14ac:dyDescent="0.25">
      <c r="A21" s="16" t="s">
        <v>25</v>
      </c>
      <c r="C21" s="35">
        <f>C19*80%</f>
        <v>7137480</v>
      </c>
      <c r="D21" s="35"/>
      <c r="F21" s="19"/>
    </row>
    <row r="22" spans="1:16" x14ac:dyDescent="0.25">
      <c r="A22" s="16"/>
      <c r="D22" s="26"/>
      <c r="F22" s="36"/>
    </row>
    <row r="23" spans="1:16" x14ac:dyDescent="0.25">
      <c r="A23" s="37" t="s">
        <v>26</v>
      </c>
      <c r="B23" s="38"/>
      <c r="C23" s="39">
        <f>C4*C18</f>
        <v>1522500</v>
      </c>
      <c r="D23" s="39"/>
    </row>
    <row r="24" spans="1:16" x14ac:dyDescent="0.25">
      <c r="A24" s="16" t="s">
        <v>27</v>
      </c>
    </row>
    <row r="25" spans="1:16" x14ac:dyDescent="0.25">
      <c r="A25" s="40" t="s">
        <v>28</v>
      </c>
      <c r="B25" s="17"/>
      <c r="C25" s="35">
        <f>C19*0.025/12</f>
        <v>18587.1875</v>
      </c>
      <c r="D25" s="35"/>
    </row>
    <row r="26" spans="1:16" x14ac:dyDescent="0.25">
      <c r="C26" s="35"/>
      <c r="D26" s="35"/>
    </row>
    <row r="27" spans="1:16" x14ac:dyDescent="0.25">
      <c r="C27" s="35"/>
      <c r="D27" s="35"/>
    </row>
    <row r="28" spans="1:16" x14ac:dyDescent="0.25">
      <c r="C28"/>
      <c r="D28"/>
    </row>
    <row r="29" spans="1:16" x14ac:dyDescent="0.25">
      <c r="C29"/>
      <c r="D29"/>
    </row>
    <row r="30" spans="1:16" x14ac:dyDescent="0.25">
      <c r="C30"/>
      <c r="D30"/>
    </row>
    <row r="31" spans="1:16" x14ac:dyDescent="0.25">
      <c r="C31"/>
      <c r="D31"/>
    </row>
    <row r="32" spans="1:1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810</v>
      </c>
      <c r="C2" s="4">
        <f t="shared" ref="C2:C16" si="1">B2*1.2</f>
        <v>972</v>
      </c>
      <c r="D2" s="4">
        <f t="shared" ref="D2:D16" si="2">C2*1.2</f>
        <v>1166.3999999999999</v>
      </c>
      <c r="E2" s="5">
        <f t="shared" ref="E2:E16" si="3">R2</f>
        <v>15200000</v>
      </c>
      <c r="F2" s="4">
        <f t="shared" ref="F2:F15" si="4">ROUND((E2/B2),0)</f>
        <v>18765</v>
      </c>
      <c r="G2" s="4">
        <f t="shared" ref="G2:G15" si="5">ROUND((E2/C2),0)</f>
        <v>15638</v>
      </c>
      <c r="H2" s="4">
        <f t="shared" ref="H2:H15" si="6">ROUND((E2/D2),0)</f>
        <v>13032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810</v>
      </c>
      <c r="R2" s="2">
        <v>15200000</v>
      </c>
      <c r="S2" s="2" t="s">
        <v>87</v>
      </c>
    </row>
    <row r="3" spans="1:19" x14ac:dyDescent="0.25">
      <c r="A3" s="4">
        <v>2</v>
      </c>
      <c r="B3" s="4">
        <f t="shared" si="0"/>
        <v>575</v>
      </c>
      <c r="C3" s="4">
        <f t="shared" si="1"/>
        <v>690</v>
      </c>
      <c r="D3" s="4">
        <f t="shared" si="2"/>
        <v>828</v>
      </c>
      <c r="E3" s="5">
        <f t="shared" si="3"/>
        <v>9000000</v>
      </c>
      <c r="F3" s="4">
        <f t="shared" si="4"/>
        <v>15652</v>
      </c>
      <c r="G3" s="4">
        <f t="shared" si="5"/>
        <v>13043</v>
      </c>
      <c r="H3" s="4">
        <f t="shared" si="6"/>
        <v>10870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575</v>
      </c>
      <c r="R3" s="2">
        <v>9000000</v>
      </c>
      <c r="S3" s="2"/>
    </row>
    <row r="4" spans="1:19" x14ac:dyDescent="0.25">
      <c r="A4" s="4">
        <v>3</v>
      </c>
      <c r="B4" s="4">
        <f t="shared" si="0"/>
        <v>580</v>
      </c>
      <c r="C4" s="4">
        <f t="shared" si="1"/>
        <v>696</v>
      </c>
      <c r="D4" s="4">
        <f t="shared" si="2"/>
        <v>835.19999999999993</v>
      </c>
      <c r="E4" s="5">
        <f t="shared" si="3"/>
        <v>12500000</v>
      </c>
      <c r="F4" s="4">
        <f t="shared" si="4"/>
        <v>21552</v>
      </c>
      <c r="G4" s="4">
        <f t="shared" si="5"/>
        <v>17960</v>
      </c>
      <c r="H4" s="4">
        <f t="shared" si="6"/>
        <v>14966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580</v>
      </c>
      <c r="R4" s="2">
        <v>12500000</v>
      </c>
      <c r="S4" s="2"/>
    </row>
    <row r="5" spans="1:19" x14ac:dyDescent="0.25">
      <c r="A5" s="4">
        <v>4</v>
      </c>
      <c r="B5" s="4">
        <f t="shared" si="0"/>
        <v>420</v>
      </c>
      <c r="C5" s="4">
        <f t="shared" si="1"/>
        <v>504</v>
      </c>
      <c r="D5" s="4">
        <f t="shared" si="2"/>
        <v>604.79999999999995</v>
      </c>
      <c r="E5" s="5">
        <f t="shared" si="3"/>
        <v>8500000</v>
      </c>
      <c r="F5" s="4">
        <f t="shared" si="4"/>
        <v>20238</v>
      </c>
      <c r="G5" s="78">
        <f t="shared" si="5"/>
        <v>16865</v>
      </c>
      <c r="H5" s="78">
        <f t="shared" si="6"/>
        <v>14054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420</v>
      </c>
      <c r="R5" s="79">
        <v>8500000</v>
      </c>
      <c r="S5" s="2"/>
    </row>
    <row r="6" spans="1:19" x14ac:dyDescent="0.25">
      <c r="A6" s="4">
        <v>5</v>
      </c>
      <c r="B6" s="4">
        <f t="shared" si="0"/>
        <v>472.5</v>
      </c>
      <c r="C6" s="4">
        <f t="shared" si="1"/>
        <v>567</v>
      </c>
      <c r="D6" s="4">
        <f t="shared" si="2"/>
        <v>680.4</v>
      </c>
      <c r="E6" s="5">
        <f t="shared" si="3"/>
        <v>10000000</v>
      </c>
      <c r="F6" s="4">
        <f t="shared" si="4"/>
        <v>21164</v>
      </c>
      <c r="G6" s="4">
        <f t="shared" si="5"/>
        <v>17637</v>
      </c>
      <c r="H6" s="4">
        <f t="shared" si="6"/>
        <v>14697</v>
      </c>
      <c r="I6" s="4">
        <f t="shared" si="7"/>
        <v>0</v>
      </c>
      <c r="J6" s="4">
        <f t="shared" si="8"/>
        <v>0</v>
      </c>
      <c r="O6">
        <v>0</v>
      </c>
      <c r="P6">
        <v>567</v>
      </c>
      <c r="Q6">
        <f t="shared" ref="Q2:Q10" si="10">P6/1.2</f>
        <v>472.5</v>
      </c>
      <c r="R6" s="2">
        <v>10000000</v>
      </c>
      <c r="S6" s="2"/>
    </row>
    <row r="7" spans="1:19" x14ac:dyDescent="0.25">
      <c r="A7" s="4">
        <v>6</v>
      </c>
      <c r="B7" s="4">
        <f t="shared" si="0"/>
        <v>500</v>
      </c>
      <c r="C7" s="4">
        <f t="shared" si="1"/>
        <v>600</v>
      </c>
      <c r="D7" s="4">
        <f t="shared" si="2"/>
        <v>720</v>
      </c>
      <c r="E7" s="5">
        <f t="shared" si="3"/>
        <v>9990000</v>
      </c>
      <c r="F7" s="4">
        <f t="shared" si="4"/>
        <v>19980</v>
      </c>
      <c r="G7" s="78">
        <f t="shared" si="5"/>
        <v>16650</v>
      </c>
      <c r="H7" s="78">
        <f t="shared" si="6"/>
        <v>13875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600</v>
      </c>
      <c r="Q7" s="7">
        <f t="shared" si="10"/>
        <v>500</v>
      </c>
      <c r="R7" s="79">
        <v>9990000</v>
      </c>
      <c r="S7" s="2"/>
    </row>
    <row r="8" spans="1:19" x14ac:dyDescent="0.25">
      <c r="A8" s="4">
        <v>7</v>
      </c>
      <c r="B8" s="4">
        <f t="shared" si="0"/>
        <v>400</v>
      </c>
      <c r="C8" s="4">
        <f t="shared" si="1"/>
        <v>480</v>
      </c>
      <c r="D8" s="4">
        <f t="shared" si="2"/>
        <v>576</v>
      </c>
      <c r="E8" s="5">
        <f t="shared" si="3"/>
        <v>7200000</v>
      </c>
      <c r="F8" s="4">
        <f t="shared" si="4"/>
        <v>18000</v>
      </c>
      <c r="G8" s="78">
        <f t="shared" si="5"/>
        <v>15000</v>
      </c>
      <c r="H8" s="78">
        <f t="shared" si="6"/>
        <v>12500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400</v>
      </c>
      <c r="R8" s="79">
        <v>7200000</v>
      </c>
      <c r="S8" s="2"/>
    </row>
    <row r="9" spans="1:19" x14ac:dyDescent="0.25">
      <c r="A9" s="4">
        <v>8</v>
      </c>
      <c r="B9" s="4">
        <f t="shared" si="0"/>
        <v>479.16666666666669</v>
      </c>
      <c r="C9" s="4">
        <f t="shared" si="1"/>
        <v>575</v>
      </c>
      <c r="D9" s="4">
        <f t="shared" si="2"/>
        <v>690</v>
      </c>
      <c r="E9" s="5">
        <f t="shared" si="3"/>
        <v>8600000</v>
      </c>
      <c r="F9" s="4">
        <f t="shared" si="4"/>
        <v>17948</v>
      </c>
      <c r="G9" s="78">
        <f t="shared" si="5"/>
        <v>14957</v>
      </c>
      <c r="H9" s="78">
        <f t="shared" si="6"/>
        <v>12464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575</v>
      </c>
      <c r="Q9" s="7">
        <f t="shared" si="10"/>
        <v>479.16666666666669</v>
      </c>
      <c r="R9" s="79">
        <v>8600000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88</v>
      </c>
      <c r="F28" s="57" t="s">
        <v>71</v>
      </c>
      <c r="G28" s="57">
        <v>485</v>
      </c>
    </row>
    <row r="29" spans="1:19" s="10" customFormat="1" x14ac:dyDescent="0.25">
      <c r="C29" s="72" t="s">
        <v>1</v>
      </c>
      <c r="D29" s="72">
        <v>7900000</v>
      </c>
      <c r="F29" s="57" t="s">
        <v>72</v>
      </c>
      <c r="G29" s="57">
        <v>609</v>
      </c>
      <c r="H29" s="10">
        <f>G29/G28</f>
        <v>1.2556701030927835</v>
      </c>
    </row>
    <row r="30" spans="1:19" s="10" customFormat="1" x14ac:dyDescent="0.25">
      <c r="F30" s="57" t="s">
        <v>73</v>
      </c>
      <c r="G30" s="57">
        <v>1600</v>
      </c>
    </row>
    <row r="31" spans="1:19" s="10" customFormat="1" x14ac:dyDescent="0.25">
      <c r="C31" s="75"/>
      <c r="D31" s="75"/>
      <c r="F31" s="75" t="s">
        <v>74</v>
      </c>
      <c r="G31" s="75">
        <f>G29*G30</f>
        <v>974400</v>
      </c>
      <c r="H31" s="10">
        <f>G31/D29</f>
        <v>0.12334177215189873</v>
      </c>
    </row>
    <row r="32" spans="1:19" s="10" customFormat="1" x14ac:dyDescent="0.25">
      <c r="C32" s="75"/>
      <c r="D32" s="75"/>
      <c r="F32" s="75" t="s">
        <v>24</v>
      </c>
      <c r="G32" s="75">
        <f>G31*90%</f>
        <v>876960</v>
      </c>
    </row>
    <row r="33" spans="3:7" s="10" customFormat="1" x14ac:dyDescent="0.25">
      <c r="C33" s="75"/>
      <c r="D33" s="75"/>
      <c r="F33" s="75" t="s">
        <v>25</v>
      </c>
      <c r="G33" s="75">
        <f>G31*80%</f>
        <v>779520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A14" sqref="AA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2023-09-06T12:35:58Z</dcterms:modified>
</cp:coreProperties>
</file>